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千葉県中学生空手道選手権大会\2018\"/>
    </mc:Choice>
  </mc:AlternateContent>
  <xr:revisionPtr revIDLastSave="0" documentId="8_{025517B3-4186-44B1-8D1B-D46031D4636F}" xr6:coauthVersionLast="28" xr6:coauthVersionMax="28" xr10:uidLastSave="{00000000-0000-0000-0000-000000000000}"/>
  <bookViews>
    <workbookView xWindow="0" yWindow="0" windowWidth="20736" windowHeight="8952" xr2:uid="{00000000-000D-0000-FFFF-FFFF00000000}"/>
  </bookViews>
  <sheets>
    <sheet name="申し込み書" sheetId="1" r:id="rId1"/>
    <sheet name="設定シート" sheetId="3" state="veryHidden" r:id="rId2"/>
    <sheet name="参加選手(形)" sheetId="6" r:id="rId3"/>
    <sheet name="参加選手(組手)" sheetId="7" r:id="rId4"/>
    <sheet name="試算書" sheetId="2" r:id="rId5"/>
  </sheets>
  <externalReferences>
    <externalReference r:id="rId6"/>
  </externalReferences>
  <definedNames>
    <definedName name="種目">[1]d!$A$1:$A$18</definedName>
    <definedName name="有効期限">[1]d!$F$1:$F$14</definedName>
  </definedNames>
  <calcPr calcId="171027"/>
</workbook>
</file>

<file path=xl/calcChain.xml><?xml version="1.0" encoding="utf-8"?>
<calcChain xmlns="http://schemas.openxmlformats.org/spreadsheetml/2006/main">
  <c r="C3" i="7" l="1"/>
  <c r="C2" i="7"/>
  <c r="C3" i="6"/>
  <c r="C2" i="6"/>
  <c r="A3" i="7" l="1"/>
  <c r="A2" i="7"/>
  <c r="E9" i="2"/>
  <c r="J5" i="2"/>
  <c r="U5" i="1"/>
  <c r="T5" i="1"/>
  <c r="T3" i="1"/>
  <c r="A3" i="6" l="1"/>
  <c r="A2" i="6"/>
  <c r="V5" i="1" l="1"/>
  <c r="A1" i="1"/>
  <c r="A1" i="2" l="1"/>
  <c r="I9" i="1"/>
  <c r="V10" i="1" l="1"/>
  <c r="T10" i="1"/>
  <c r="AC10" i="1" l="1"/>
  <c r="B10" i="1" s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I17" i="1"/>
  <c r="I16" i="1"/>
  <c r="I15" i="1"/>
  <c r="I14" i="1"/>
  <c r="I13" i="1"/>
  <c r="I12" i="1"/>
  <c r="I11" i="1"/>
  <c r="I10" i="1"/>
  <c r="AD10" i="1" l="1"/>
  <c r="V39" i="1"/>
  <c r="T39" i="1"/>
  <c r="V38" i="1"/>
  <c r="T38" i="1"/>
  <c r="V37" i="1"/>
  <c r="T37" i="1"/>
  <c r="V36" i="1"/>
  <c r="T36" i="1"/>
  <c r="V35" i="1"/>
  <c r="T35" i="1"/>
  <c r="V34" i="1"/>
  <c r="T34" i="1"/>
  <c r="V33" i="1"/>
  <c r="T33" i="1"/>
  <c r="V32" i="1"/>
  <c r="T32" i="1"/>
  <c r="V31" i="1"/>
  <c r="T31" i="1"/>
  <c r="V30" i="1"/>
  <c r="T30" i="1"/>
  <c r="V29" i="1"/>
  <c r="T29" i="1"/>
  <c r="V28" i="1"/>
  <c r="T28" i="1"/>
  <c r="V27" i="1"/>
  <c r="T27" i="1"/>
  <c r="V26" i="1"/>
  <c r="T26" i="1"/>
  <c r="V25" i="1"/>
  <c r="T25" i="1"/>
  <c r="V24" i="1"/>
  <c r="T24" i="1"/>
  <c r="V23" i="1"/>
  <c r="T23" i="1"/>
  <c r="V22" i="1"/>
  <c r="T22" i="1"/>
  <c r="V21" i="1"/>
  <c r="T21" i="1"/>
  <c r="V20" i="1"/>
  <c r="T20" i="1"/>
  <c r="V19" i="1"/>
  <c r="T19" i="1"/>
  <c r="V18" i="1"/>
  <c r="T18" i="1"/>
  <c r="V17" i="1"/>
  <c r="T17" i="1"/>
  <c r="V16" i="1"/>
  <c r="T16" i="1"/>
  <c r="V15" i="1"/>
  <c r="T15" i="1"/>
  <c r="V14" i="1"/>
  <c r="T14" i="1"/>
  <c r="V13" i="1"/>
  <c r="T13" i="1"/>
  <c r="V12" i="1"/>
  <c r="T12" i="1"/>
  <c r="V11" i="1"/>
  <c r="T11" i="1"/>
  <c r="T9" i="1"/>
  <c r="AA9" i="1"/>
  <c r="T1" i="1" l="1"/>
  <c r="H1" i="1" s="1"/>
  <c r="AC12" i="1"/>
  <c r="AC16" i="1"/>
  <c r="AC24" i="1"/>
  <c r="AC14" i="1"/>
  <c r="AC18" i="1"/>
  <c r="AC22" i="1"/>
  <c r="AC26" i="1"/>
  <c r="AC28" i="1"/>
  <c r="AC30" i="1"/>
  <c r="AC32" i="1"/>
  <c r="AC34" i="1"/>
  <c r="AC36" i="1"/>
  <c r="AC38" i="1"/>
  <c r="AC20" i="1"/>
  <c r="AC11" i="1"/>
  <c r="AD11" i="1" s="1"/>
  <c r="AC17" i="1"/>
  <c r="AC21" i="1"/>
  <c r="AC25" i="1"/>
  <c r="AC29" i="1"/>
  <c r="AC33" i="1"/>
  <c r="AC37" i="1"/>
  <c r="AC23" i="1"/>
  <c r="AC31" i="1"/>
  <c r="AC35" i="1"/>
  <c r="AC39" i="1"/>
  <c r="AC19" i="1"/>
  <c r="AC27" i="1"/>
  <c r="AC15" i="1"/>
  <c r="AC13" i="1"/>
  <c r="AD13" i="1" s="1"/>
  <c r="V9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9" i="1"/>
  <c r="AD26" i="1" l="1"/>
  <c r="B26" i="1"/>
  <c r="B39" i="1"/>
  <c r="AD39" i="1"/>
  <c r="AD29" i="1"/>
  <c r="B29" i="1"/>
  <c r="B22" i="1"/>
  <c r="AD22" i="1"/>
  <c r="AD27" i="1"/>
  <c r="B27" i="1"/>
  <c r="AD35" i="1"/>
  <c r="B35" i="1"/>
  <c r="AD25" i="1"/>
  <c r="B25" i="1"/>
  <c r="B38" i="1"/>
  <c r="AD38" i="1"/>
  <c r="AD18" i="1"/>
  <c r="B18" i="1"/>
  <c r="AD19" i="1"/>
  <c r="B19" i="1"/>
  <c r="B31" i="1"/>
  <c r="AD31" i="1"/>
  <c r="AD21" i="1"/>
  <c r="B21" i="1"/>
  <c r="AD36" i="1"/>
  <c r="B36" i="1"/>
  <c r="AD14" i="1"/>
  <c r="B14" i="1"/>
  <c r="B13" i="1"/>
  <c r="B23" i="1"/>
  <c r="AD23" i="1"/>
  <c r="AD17" i="1"/>
  <c r="B17" i="1"/>
  <c r="AD34" i="1"/>
  <c r="B34" i="1"/>
  <c r="B24" i="1"/>
  <c r="AD24" i="1"/>
  <c r="AD33" i="1"/>
  <c r="B33" i="1"/>
  <c r="B15" i="1"/>
  <c r="AD15" i="1"/>
  <c r="B32" i="1"/>
  <c r="AD32" i="1"/>
  <c r="AD16" i="1"/>
  <c r="B16" i="1"/>
  <c r="AD20" i="1"/>
  <c r="B20" i="1"/>
  <c r="B30" i="1"/>
  <c r="AD30" i="1"/>
  <c r="AD12" i="1"/>
  <c r="B12" i="1"/>
  <c r="AD37" i="1"/>
  <c r="B37" i="1"/>
  <c r="AD28" i="1"/>
  <c r="B28" i="1"/>
  <c r="B11" i="1"/>
  <c r="AC9" i="1"/>
  <c r="AD9" i="1" s="1"/>
  <c r="B9" i="1" l="1"/>
  <c r="J4" i="2"/>
  <c r="J9" i="2" s="1"/>
</calcChain>
</file>

<file path=xl/sharedStrings.xml><?xml version="1.0" encoding="utf-8"?>
<sst xmlns="http://schemas.openxmlformats.org/spreadsheetml/2006/main" count="230" uniqueCount="56">
  <si>
    <t>正式名</t>
    <rPh sb="0" eb="2">
      <t>セイシキ</t>
    </rPh>
    <rPh sb="2" eb="3">
      <t>メイ</t>
    </rPh>
    <phoneticPr fontId="2"/>
  </si>
  <si>
    <t>団体責任者：　　　　　　　　　　　　　　　</t>
    <rPh sb="0" eb="2">
      <t>ダンタイ</t>
    </rPh>
    <rPh sb="2" eb="5">
      <t>セキニンシャ</t>
    </rPh>
    <phoneticPr fontId="2"/>
  </si>
  <si>
    <t>記載者連絡先電話番号（携帯）</t>
  </si>
  <si>
    <t>SEQ</t>
  </si>
  <si>
    <t>種目NO</t>
    <rPh sb="0" eb="2">
      <t>シュモク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</si>
  <si>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</si>
  <si>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</si>
  <si>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</si>
  <si>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</si>
  <si>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</si>
  <si>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</si>
  <si>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×</t>
    <phoneticPr fontId="2"/>
  </si>
  <si>
    <t>＝</t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</si>
  <si>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</si>
  <si>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</si>
  <si>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</si>
  <si>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</si>
  <si>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</si>
  <si>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男</t>
    <rPh sb="0" eb="1">
      <t>オトコ</t>
    </rPh>
    <phoneticPr fontId="2"/>
  </si>
  <si>
    <t>女</t>
    <rPh sb="0" eb="1">
      <t>ジョ</t>
    </rPh>
    <phoneticPr fontId="2"/>
  </si>
  <si>
    <t>女</t>
    <rPh sb="0" eb="1">
      <t>オンナ</t>
    </rPh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</si>
  <si>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</si>
  <si>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</si>
  <si>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</si>
  <si>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</si>
  <si>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学校名(正式)</t>
    <rPh sb="0" eb="3">
      <t>ガッコウメイ</t>
    </rPh>
    <rPh sb="4" eb="6">
      <t>セイシキ</t>
    </rPh>
    <phoneticPr fontId="8"/>
  </si>
  <si>
    <t>check</t>
    <phoneticPr fontId="8"/>
  </si>
  <si>
    <t>例</t>
    <rPh sb="0" eb="1">
      <t>レイ</t>
    </rPh>
    <phoneticPr fontId="8"/>
  </si>
  <si>
    <t>第２３回千葉県中学生空手道選手権大会</t>
    <phoneticPr fontId="8"/>
  </si>
  <si>
    <t>ﾒｰﾙｱﾄﾞﾚｽ</t>
    <phoneticPr fontId="8"/>
  </si>
  <si>
    <t>年
齢</t>
    <rPh sb="0" eb="1">
      <t>トシ</t>
    </rPh>
    <rPh sb="2" eb="3">
      <t>レイ</t>
    </rPh>
    <phoneticPr fontId="2"/>
  </si>
  <si>
    <t>性
別</t>
    <rPh sb="0" eb="1">
      <t>サガ</t>
    </rPh>
    <rPh sb="2" eb="3">
      <t>ベツ</t>
    </rPh>
    <phoneticPr fontId="2"/>
  </si>
  <si>
    <t>固定</t>
    <rPh sb="0" eb="2">
      <t>コテイ</t>
    </rPh>
    <phoneticPr fontId="8"/>
  </si>
  <si>
    <t>中学生男子組手(団体)</t>
    <rPh sb="0" eb="3">
      <t>チュウガクセイ</t>
    </rPh>
    <rPh sb="3" eb="5">
      <t>ダンシ</t>
    </rPh>
    <rPh sb="5" eb="7">
      <t>クミテ</t>
    </rPh>
    <rPh sb="8" eb="10">
      <t>ダンタイ</t>
    </rPh>
    <phoneticPr fontId="2"/>
  </si>
  <si>
    <t>中学生男子形(団体)</t>
    <rPh sb="0" eb="3">
      <t>チュウガクセイ</t>
    </rPh>
    <rPh sb="3" eb="5">
      <t>ダンシ</t>
    </rPh>
    <rPh sb="5" eb="6">
      <t>カタ</t>
    </rPh>
    <rPh sb="7" eb="9">
      <t>ダンタイ</t>
    </rPh>
    <phoneticPr fontId="2"/>
  </si>
  <si>
    <t>中学生女子組手(団体)</t>
    <rPh sb="0" eb="3">
      <t>チュウガクセイ</t>
    </rPh>
    <rPh sb="3" eb="5">
      <t>ジョシ</t>
    </rPh>
    <rPh sb="5" eb="7">
      <t>クミテ</t>
    </rPh>
    <rPh sb="8" eb="10">
      <t>ダンタイ</t>
    </rPh>
    <phoneticPr fontId="2"/>
  </si>
  <si>
    <t>中学生女子形(団体)</t>
    <rPh sb="0" eb="3">
      <t>チュウガクセイ</t>
    </rPh>
    <rPh sb="3" eb="5">
      <t>ジョシ</t>
    </rPh>
    <rPh sb="5" eb="6">
      <t>カタ</t>
    </rPh>
    <rPh sb="7" eb="9">
      <t>ダンタイ</t>
    </rPh>
    <phoneticPr fontId="2"/>
  </si>
  <si>
    <t>学校名</t>
    <rPh sb="0" eb="3">
      <t>ガッコウメイ</t>
    </rPh>
    <phoneticPr fontId="8"/>
  </si>
  <si>
    <t>区分
NO</t>
    <rPh sb="0" eb="2">
      <t>クブン</t>
    </rPh>
    <phoneticPr fontId="2"/>
  </si>
  <si>
    <t>チーム</t>
    <phoneticPr fontId="2"/>
  </si>
  <si>
    <t>略称名（６文字内）：</t>
    <rPh sb="0" eb="2">
      <t>リャクショウ</t>
    </rPh>
    <rPh sb="2" eb="3">
      <t>メイ</t>
    </rPh>
    <rPh sb="5" eb="7">
      <t>モジ</t>
    </rPh>
    <rPh sb="7" eb="8">
      <t>ナイ</t>
    </rPh>
    <phoneticPr fontId="2"/>
  </si>
  <si>
    <t>選手4</t>
    <rPh sb="0" eb="2">
      <t>センシュ</t>
    </rPh>
    <phoneticPr fontId="2"/>
  </si>
  <si>
    <t>選手3</t>
    <rPh sb="0" eb="2">
      <t>センシュ</t>
    </rPh>
    <phoneticPr fontId="2"/>
  </si>
  <si>
    <t>選手2</t>
    <rPh sb="0" eb="2">
      <t>センシュ</t>
    </rPh>
    <phoneticPr fontId="2"/>
  </si>
  <si>
    <t>選手1</t>
    <rPh sb="0" eb="2">
      <t>センシュ</t>
    </rPh>
    <phoneticPr fontId="2"/>
  </si>
  <si>
    <t>監督</t>
    <rPh sb="0" eb="2">
      <t>カントク</t>
    </rPh>
    <phoneticPr fontId="2"/>
  </si>
  <si>
    <t>区分</t>
    <rPh sb="0" eb="2">
      <t>クブン</t>
    </rPh>
    <phoneticPr fontId="2"/>
  </si>
  <si>
    <t>№</t>
    <phoneticPr fontId="2"/>
  </si>
  <si>
    <t>名</t>
    <rPh sb="0" eb="1">
      <t>ナ</t>
    </rPh>
    <phoneticPr fontId="2"/>
  </si>
  <si>
    <t>学校名</t>
    <rPh sb="0" eb="2">
      <t>ガッコウ</t>
    </rPh>
    <rPh sb="2" eb="3">
      <t>メイ</t>
    </rPh>
    <phoneticPr fontId="2"/>
  </si>
  <si>
    <t>団体形</t>
    <rPh sb="0" eb="2">
      <t>ダンタイ</t>
    </rPh>
    <rPh sb="2" eb="3">
      <t>カタ</t>
    </rPh>
    <phoneticPr fontId="8"/>
  </si>
  <si>
    <t>学校名</t>
    <rPh sb="0" eb="3">
      <t>ガッコウメイ</t>
    </rPh>
    <phoneticPr fontId="2"/>
  </si>
  <si>
    <t>団体名：　</t>
    <rPh sb="0" eb="1">
      <t>ダン</t>
    </rPh>
    <rPh sb="1" eb="2">
      <t>カラダ</t>
    </rPh>
    <rPh sb="2" eb="3">
      <t>メイ</t>
    </rPh>
    <phoneticPr fontId="2"/>
  </si>
  <si>
    <t>団体形</t>
    <rPh sb="0" eb="2">
      <t>ダンタイ</t>
    </rPh>
    <rPh sb="2" eb="3">
      <t>カタ</t>
    </rPh>
    <phoneticPr fontId="2"/>
  </si>
  <si>
    <t>団体組手</t>
    <rPh sb="0" eb="2">
      <t>ダンタイ</t>
    </rPh>
    <rPh sb="2" eb="4">
      <t>クミテ</t>
    </rPh>
    <phoneticPr fontId="8"/>
  </si>
  <si>
    <t>八千代市立萱田第二</t>
    <rPh sb="0" eb="3">
      <t>ヤチヨ</t>
    </rPh>
    <rPh sb="3" eb="5">
      <t>シリツ</t>
    </rPh>
    <rPh sb="5" eb="7">
      <t>カヤダ</t>
    </rPh>
    <rPh sb="7" eb="9">
      <t>ダイニ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</si>
</sst>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b/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b/>
      <sz val="14"/>
      <color theme="0"/>
      <name val="ＭＳ Ｐゴシック"/>
      <family val="3"/>
      <charset val="128"/>
    </font>
    <font>
      <sz val="9"/>
      <color rgb="FFFF0000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4"/>
      <color rgb="FFFF0066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95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0" fillId="9" borderId="0" xfId="0" applyFill="1" applyProtection="1">
      <alignment vertical="center"/>
    </xf>
    <xf numFmtId="0" fontId="1" fillId="2" borderId="34" xfId="1" applyFont="1" applyFill="1" applyBorder="1" applyAlignment="1" applyProtection="1">
      <alignment vertical="center"/>
    </xf>
    <xf numFmtId="0" fontId="1" fillId="2" borderId="35" xfId="1" applyFont="1" applyFill="1" applyBorder="1" applyAlignment="1" applyProtection="1">
      <alignment vertical="center"/>
    </xf>
    <xf numFmtId="0" fontId="1" fillId="2" borderId="25" xfId="1" applyFont="1" applyFill="1" applyBorder="1" applyAlignment="1" applyProtection="1">
      <alignment vertical="center"/>
    </xf>
    <xf numFmtId="0" fontId="1" fillId="2" borderId="26" xfId="1" applyFont="1" applyFill="1" applyBorder="1" applyAlignment="1" applyProtection="1">
      <alignment vertical="center"/>
    </xf>
    <xf numFmtId="0" fontId="1" fillId="2" borderId="27" xfId="1" applyFont="1" applyFill="1" applyBorder="1" applyAlignment="1" applyProtection="1">
      <alignment vertical="center"/>
    </xf>
    <xf numFmtId="0" fontId="1" fillId="2" borderId="28" xfId="1" applyFont="1" applyFill="1" applyBorder="1" applyAlignment="1" applyProtection="1">
      <alignment vertical="center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0" fillId="5" borderId="0" xfId="0" applyFill="1" applyBorder="1" applyAlignment="1" applyProtection="1">
      <alignment vertical="center"/>
    </xf>
    <xf numFmtId="0" fontId="1" fillId="9" borderId="36" xfId="1" applyFont="1" applyFill="1" applyBorder="1" applyAlignment="1" applyProtection="1">
      <alignment vertical="center"/>
    </xf>
    <xf numFmtId="0" fontId="1" fillId="2" borderId="37" xfId="1" applyFont="1" applyFill="1" applyBorder="1" applyAlignment="1" applyProtection="1">
      <alignment vertical="center"/>
    </xf>
    <xf numFmtId="0" fontId="1" fillId="2" borderId="38" xfId="1" applyFont="1" applyFill="1" applyBorder="1" applyAlignment="1" applyProtection="1">
      <alignment vertical="center"/>
    </xf>
    <xf numFmtId="0" fontId="1" fillId="2" borderId="39" xfId="1" applyFont="1" applyFill="1" applyBorder="1" applyAlignment="1" applyProtection="1">
      <alignment vertical="center"/>
    </xf>
    <xf numFmtId="0" fontId="1" fillId="2" borderId="33" xfId="1" applyFont="1" applyFill="1" applyBorder="1" applyAlignment="1" applyProtection="1">
      <alignment vertical="center"/>
    </xf>
    <xf numFmtId="0" fontId="1" fillId="2" borderId="17" xfId="1" applyFont="1" applyFill="1" applyBorder="1" applyAlignment="1" applyProtection="1">
      <alignment vertical="center"/>
    </xf>
    <xf numFmtId="0" fontId="1" fillId="2" borderId="18" xfId="1" applyFont="1" applyFill="1" applyBorder="1" applyAlignment="1" applyProtection="1">
      <alignment vertical="center"/>
    </xf>
    <xf numFmtId="0" fontId="1" fillId="9" borderId="40" xfId="1" applyFont="1" applyFill="1" applyBorder="1" applyAlignment="1" applyProtection="1">
      <alignment vertical="center"/>
    </xf>
    <xf numFmtId="0" fontId="1" fillId="0" borderId="41" xfId="1" applyFont="1" applyFill="1" applyBorder="1" applyAlignment="1" applyProtection="1">
      <alignment vertical="center"/>
    </xf>
    <xf numFmtId="0" fontId="1" fillId="0" borderId="42" xfId="1" applyFont="1" applyFill="1" applyBorder="1" applyAlignment="1" applyProtection="1">
      <alignment vertical="center"/>
    </xf>
    <xf numFmtId="0" fontId="1" fillId="10" borderId="0" xfId="1" applyFont="1" applyFill="1" applyBorder="1" applyProtection="1">
      <alignment vertical="center"/>
    </xf>
    <xf numFmtId="0" fontId="1" fillId="10" borderId="0" xfId="1" applyFont="1" applyFill="1" applyBorder="1" applyAlignment="1" applyProtection="1">
      <alignment horizontal="center" vertical="center"/>
    </xf>
    <xf numFmtId="14" fontId="1" fillId="10" borderId="0" xfId="1" applyNumberFormat="1" applyFont="1" applyFill="1" applyBorder="1" applyAlignment="1" applyProtection="1">
      <alignment horizontal="center" vertical="center"/>
    </xf>
    <xf numFmtId="176" fontId="1" fillId="10" borderId="0" xfId="1" applyNumberFormat="1" applyFont="1" applyFill="1" applyBorder="1" applyAlignment="1" applyProtection="1">
      <alignment horizontal="center" vertical="center"/>
    </xf>
    <xf numFmtId="0" fontId="19" fillId="9" borderId="0" xfId="0" applyFont="1" applyFill="1" applyProtection="1">
      <alignment vertical="center"/>
    </xf>
    <xf numFmtId="0" fontId="19" fillId="0" borderId="0" xfId="0" applyFont="1" applyProtection="1">
      <alignment vertical="center"/>
    </xf>
    <xf numFmtId="0" fontId="1" fillId="0" borderId="32" xfId="1" applyFont="1" applyFill="1" applyBorder="1" applyAlignment="1" applyProtection="1">
      <alignment vertical="center"/>
    </xf>
    <xf numFmtId="0" fontId="1" fillId="0" borderId="33" xfId="1" applyFont="1" applyFill="1" applyBorder="1" applyAlignment="1" applyProtection="1">
      <alignment vertical="center"/>
    </xf>
    <xf numFmtId="0" fontId="1" fillId="0" borderId="14" xfId="1" applyFont="1" applyFill="1" applyBorder="1" applyAlignment="1" applyProtection="1">
      <alignment vertical="center"/>
    </xf>
    <xf numFmtId="0" fontId="1" fillId="0" borderId="17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vertical="center"/>
    </xf>
    <xf numFmtId="0" fontId="1" fillId="0" borderId="18" xfId="1" applyFont="1" applyFill="1" applyBorder="1" applyAlignment="1" applyProtection="1">
      <alignment vertical="center"/>
    </xf>
    <xf numFmtId="0" fontId="0" fillId="0" borderId="0" xfId="0" applyFill="1" applyBorder="1" applyProtection="1">
      <alignment vertical="center"/>
    </xf>
    <xf numFmtId="0" fontId="0" fillId="5" borderId="31" xfId="0" applyFill="1" applyBorder="1" applyAlignment="1" applyProtection="1">
      <alignment vertical="center"/>
    </xf>
    <xf numFmtId="0" fontId="0" fillId="5" borderId="0" xfId="0" applyFill="1" applyBorder="1" applyAlignment="1" applyProtection="1">
      <alignment horizontal="right" vertical="center"/>
    </xf>
    <xf numFmtId="0" fontId="3" fillId="2" borderId="10" xfId="1" applyFont="1" applyFill="1" applyBorder="1" applyAlignment="1" applyProtection="1">
      <alignment vertical="center" shrinkToFit="1"/>
    </xf>
    <xf numFmtId="0" fontId="1" fillId="2" borderId="9" xfId="1" applyFill="1" applyBorder="1" applyAlignment="1" applyProtection="1">
      <alignment vertical="center" shrinkToFit="1"/>
    </xf>
    <xf numFmtId="0" fontId="5" fillId="0" borderId="3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vertical="center" shrinkToFit="1"/>
    </xf>
    <xf numFmtId="0" fontId="1" fillId="0" borderId="0" xfId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horizontal="center" vertical="center" shrinkToFit="1"/>
    </xf>
    <xf numFmtId="0" fontId="1" fillId="0" borderId="0" xfId="1" applyFill="1" applyBorder="1" applyAlignment="1" applyProtection="1">
      <alignment horizontal="left" vertical="center"/>
      <protection locked="0"/>
    </xf>
    <xf numFmtId="49" fontId="18" fillId="0" borderId="0" xfId="1" applyNumberFormat="1" applyFont="1" applyFill="1" applyBorder="1" applyAlignment="1" applyProtection="1">
      <alignment vertical="center"/>
    </xf>
    <xf numFmtId="49" fontId="1" fillId="0" borderId="0" xfId="1" applyNumberFormat="1" applyFill="1" applyBorder="1" applyAlignment="1" applyProtection="1">
      <alignment horizontal="center" vertical="center"/>
      <protection locked="0"/>
    </xf>
    <xf numFmtId="49" fontId="3" fillId="0" borderId="0" xfId="1" applyNumberFormat="1" applyFont="1" applyFill="1" applyBorder="1" applyAlignment="1" applyProtection="1">
      <alignment horizontal="center" vertical="center"/>
    </xf>
    <xf numFmtId="49" fontId="1" fillId="0" borderId="0" xfId="1" applyNumberFormat="1" applyFill="1" applyBorder="1" applyAlignment="1" applyProtection="1">
      <alignment vertical="center"/>
      <protection locked="0"/>
    </xf>
    <xf numFmtId="49" fontId="18" fillId="0" borderId="0" xfId="1" applyNumberFormat="1" applyFont="1" applyFill="1" applyBorder="1" applyAlignment="1" applyProtection="1">
      <alignment horizontal="center" vertical="center"/>
    </xf>
    <xf numFmtId="0" fontId="20" fillId="4" borderId="0" xfId="1" applyFont="1" applyFill="1" applyAlignment="1" applyProtection="1">
      <alignment vertical="center"/>
    </xf>
    <xf numFmtId="0" fontId="20" fillId="4" borderId="2" xfId="1" applyFont="1" applyFill="1" applyBorder="1" applyAlignment="1" applyProtection="1">
      <alignment vertical="center"/>
    </xf>
    <xf numFmtId="0" fontId="1" fillId="7" borderId="6" xfId="1" applyFont="1" applyFill="1" applyBorder="1" applyAlignment="1" applyProtection="1">
      <alignment horizontal="left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left" vertical="center"/>
      <protection locked="0"/>
    </xf>
    <xf numFmtId="0" fontId="0" fillId="0" borderId="0" xfId="0" applyBorder="1" applyProtection="1">
      <alignment vertical="center"/>
    </xf>
    <xf numFmtId="0" fontId="19" fillId="0" borderId="0" xfId="0" applyFont="1" applyBorder="1" applyProtection="1">
      <alignment vertical="center"/>
    </xf>
    <xf numFmtId="0" fontId="1" fillId="10" borderId="2" xfId="1" applyFont="1" applyFill="1" applyBorder="1" applyProtection="1">
      <alignment vertical="center"/>
    </xf>
    <xf numFmtId="0" fontId="1" fillId="10" borderId="2" xfId="1" applyFont="1" applyFill="1" applyBorder="1" applyAlignment="1" applyProtection="1">
      <alignment horizontal="center" vertical="center"/>
    </xf>
    <xf numFmtId="14" fontId="1" fillId="10" borderId="2" xfId="1" applyNumberFormat="1" applyFont="1" applyFill="1" applyBorder="1" applyAlignment="1" applyProtection="1">
      <alignment horizontal="center" vertical="center"/>
    </xf>
    <xf numFmtId="176" fontId="1" fillId="10" borderId="2" xfId="1" applyNumberFormat="1" applyFont="1" applyFill="1" applyBorder="1" applyAlignment="1" applyProtection="1">
      <alignment horizontal="center" vertical="center"/>
    </xf>
    <xf numFmtId="0" fontId="0" fillId="0" borderId="2" xfId="0" applyBorder="1" applyProtection="1">
      <alignment vertical="center"/>
    </xf>
    <xf numFmtId="0" fontId="19" fillId="0" borderId="2" xfId="0" applyFont="1" applyBorder="1" applyProtection="1">
      <alignment vertical="center"/>
    </xf>
    <xf numFmtId="0" fontId="1" fillId="0" borderId="13" xfId="1" applyFont="1" applyBorder="1" applyProtection="1">
      <alignment vertical="center"/>
      <protection locked="0"/>
    </xf>
    <xf numFmtId="0" fontId="1" fillId="0" borderId="14" xfId="1" applyFont="1" applyBorder="1" applyProtection="1">
      <alignment vertical="center"/>
      <protection locked="0"/>
    </xf>
    <xf numFmtId="0" fontId="1" fillId="0" borderId="15" xfId="1" applyFont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0" fontId="1" fillId="0" borderId="13" xfId="1" applyFont="1" applyFill="1" applyBorder="1" applyProtection="1">
      <alignment vertical="center"/>
      <protection locked="0"/>
    </xf>
    <xf numFmtId="0" fontId="1" fillId="0" borderId="13" xfId="1" applyFont="1" applyFill="1" applyBorder="1" applyAlignment="1" applyProtection="1">
      <alignment horizontal="center" vertical="center"/>
      <protection locked="0"/>
    </xf>
    <xf numFmtId="14" fontId="1" fillId="0" borderId="13" xfId="1" applyNumberFormat="1" applyFont="1" applyFill="1" applyBorder="1" applyAlignment="1" applyProtection="1">
      <alignment horizontal="center" vertical="center"/>
      <protection locked="0"/>
    </xf>
    <xf numFmtId="176" fontId="1" fillId="0" borderId="13" xfId="1" applyNumberFormat="1" applyFont="1" applyFill="1" applyBorder="1" applyAlignment="1" applyProtection="1">
      <alignment horizontal="center" vertical="center"/>
      <protection locked="0"/>
    </xf>
    <xf numFmtId="0" fontId="1" fillId="0" borderId="14" xfId="1" applyFont="1" applyFill="1" applyBorder="1" applyAlignment="1" applyProtection="1">
      <alignment horizontal="center"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0" fontId="1" fillId="3" borderId="14" xfId="1" applyFont="1" applyFill="1" applyBorder="1" applyAlignment="1" applyProtection="1">
      <alignment horizontal="left" vertical="center"/>
    </xf>
    <xf numFmtId="0" fontId="1" fillId="3" borderId="15" xfId="1" applyFont="1" applyFill="1" applyBorder="1" applyAlignment="1" applyProtection="1">
      <alignment horizontal="left" vertical="center"/>
    </xf>
    <xf numFmtId="0" fontId="1" fillId="3" borderId="13" xfId="1" applyFont="1" applyFill="1" applyBorder="1" applyAlignment="1" applyProtection="1">
      <alignment horizontal="left" vertical="center"/>
    </xf>
    <xf numFmtId="0" fontId="1" fillId="2" borderId="13" xfId="1" applyFont="1" applyFill="1" applyBorder="1" applyProtection="1">
      <alignment vertical="center"/>
      <protection locked="0"/>
    </xf>
    <xf numFmtId="0" fontId="1" fillId="7" borderId="5" xfId="1" applyFont="1" applyFill="1" applyBorder="1" applyAlignment="1" applyProtection="1">
      <alignment vertical="center"/>
      <protection locked="0"/>
    </xf>
    <xf numFmtId="0" fontId="1" fillId="7" borderId="3" xfId="1" applyFont="1" applyFill="1" applyBorder="1" applyAlignment="1" applyProtection="1">
      <alignment vertical="center"/>
      <protection locked="0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" fillId="7" borderId="6" xfId="1" applyFont="1" applyFill="1" applyBorder="1" applyAlignment="1" applyProtection="1">
      <alignment horizontal="left" vertical="center"/>
      <protection locked="0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10" borderId="0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shrinkToFit="1"/>
    </xf>
    <xf numFmtId="0" fontId="1" fillId="2" borderId="5" xfId="1" applyFill="1" applyBorder="1" applyAlignment="1" applyProtection="1">
      <alignment vertical="center" shrinkToFi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9" xfId="1" applyFont="1" applyFill="1" applyBorder="1" applyAlignment="1" applyProtection="1">
      <alignment horizontal="center" vertical="center"/>
    </xf>
    <xf numFmtId="0" fontId="3" fillId="2" borderId="11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23" fillId="3" borderId="20" xfId="1" applyFon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center" vertical="center"/>
    </xf>
    <xf numFmtId="0" fontId="3" fillId="2" borderId="10" xfId="1" applyFont="1" applyFill="1" applyBorder="1" applyAlignment="1" applyProtection="1">
      <alignment horizontal="center" vertical="center"/>
    </xf>
    <xf numFmtId="0" fontId="3" fillId="2" borderId="12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18" fillId="10" borderId="0" xfId="1" applyFont="1" applyFill="1" applyBorder="1" applyAlignment="1" applyProtection="1">
      <alignment horizontal="center" vertical="center" wrapText="1"/>
    </xf>
    <xf numFmtId="0" fontId="18" fillId="10" borderId="0" xfId="1" applyFont="1" applyFill="1" applyBorder="1" applyAlignment="1" applyProtection="1">
      <alignment horizontal="center" vertical="center"/>
    </xf>
    <xf numFmtId="0" fontId="3" fillId="10" borderId="0" xfId="1" applyFont="1" applyFill="1" applyBorder="1" applyAlignment="1" applyProtection="1">
      <alignment horizontal="center" vertical="center" wrapText="1" shrinkToFit="1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2" borderId="6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13" fillId="0" borderId="0" xfId="1" applyFont="1" applyFill="1" applyBorder="1" applyAlignment="1" applyProtection="1">
      <alignment horizontal="right" vertical="center"/>
    </xf>
    <xf numFmtId="0" fontId="3" fillId="10" borderId="0" xfId="1" applyFont="1" applyFill="1" applyBorder="1" applyAlignment="1" applyProtection="1">
      <alignment horizontal="center" vertical="center"/>
    </xf>
    <xf numFmtId="0" fontId="17" fillId="4" borderId="0" xfId="1" applyFont="1" applyFill="1" applyAlignment="1" applyProtection="1">
      <alignment horizontal="left" vertical="center"/>
    </xf>
    <xf numFmtId="0" fontId="17" fillId="4" borderId="2" xfId="1" applyFont="1" applyFill="1" applyBorder="1" applyAlignment="1" applyProtection="1">
      <alignment horizontal="left" vertical="center"/>
    </xf>
    <xf numFmtId="0" fontId="24" fillId="0" borderId="0" xfId="1" applyFont="1" applyFill="1" applyAlignment="1" applyProtection="1">
      <alignment horizontal="center" vertical="center"/>
    </xf>
    <xf numFmtId="0" fontId="24" fillId="0" borderId="2" xfId="1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 textRotation="255"/>
    </xf>
    <xf numFmtId="0" fontId="22" fillId="0" borderId="0" xfId="0" applyFont="1" applyAlignment="1" applyProtection="1">
      <alignment horizontal="center" vertical="center" textRotation="255"/>
    </xf>
    <xf numFmtId="0" fontId="3" fillId="3" borderId="1" xfId="1" applyFont="1" applyFill="1" applyBorder="1" applyAlignment="1" applyProtection="1">
      <alignment horizontal="left" vertical="center"/>
    </xf>
    <xf numFmtId="49" fontId="3" fillId="3" borderId="5" xfId="1" applyNumberFormat="1" applyFont="1" applyFill="1" applyBorder="1" applyAlignment="1" applyProtection="1">
      <alignment horizontal="left" vertical="center"/>
    </xf>
    <xf numFmtId="49" fontId="3" fillId="3" borderId="3" xfId="1" applyNumberFormat="1" applyFont="1" applyFill="1" applyBorder="1" applyAlignment="1" applyProtection="1">
      <alignment horizontal="left" vertical="center"/>
    </xf>
    <xf numFmtId="49" fontId="3" fillId="3" borderId="6" xfId="1" applyNumberFormat="1" applyFont="1" applyFill="1" applyBorder="1" applyAlignment="1" applyProtection="1">
      <alignment horizontal="left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left" vertical="center"/>
    </xf>
    <xf numFmtId="0" fontId="28" fillId="0" borderId="2" xfId="0" applyFont="1" applyBorder="1" applyAlignment="1" applyProtection="1">
      <alignment horizontal="left" vertical="center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43" xfId="1" applyFont="1" applyBorder="1" applyAlignment="1" applyProtection="1">
      <alignment horizontal="center" vertical="center"/>
      <protection locked="0"/>
    </xf>
    <xf numFmtId="0" fontId="1" fillId="0" borderId="4" xfId="1" applyFont="1" applyBorder="1" applyAlignment="1" applyProtection="1">
      <alignment horizontal="center" vertical="center"/>
      <protection locked="0"/>
    </xf>
    <xf numFmtId="0" fontId="26" fillId="0" borderId="1" xfId="0" applyFont="1" applyBorder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center" vertical="center" wrapText="1"/>
    </xf>
    <xf numFmtId="0" fontId="3" fillId="3" borderId="1" xfId="1" applyFont="1" applyFill="1" applyBorder="1" applyAlignment="1" applyProtection="1">
      <alignment horizontal="center" vertical="center" wrapText="1" shrinkToFit="1"/>
    </xf>
    <xf numFmtId="0" fontId="18" fillId="3" borderId="1" xfId="1" applyFont="1" applyFill="1" applyBorder="1" applyAlignment="1" applyProtection="1">
      <alignment horizontal="center" vertical="center" wrapText="1"/>
    </xf>
    <xf numFmtId="0" fontId="18" fillId="3" borderId="1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6"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66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66CC"/>
      <color rgb="FFFF0066"/>
      <color rgb="FFFFFF00"/>
      <color rgb="FFFF00FF"/>
      <color rgb="FFCC00CC"/>
      <color rgb="FFFF66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</xdr:row>
          <xdr:rowOff>45720</xdr:rowOff>
        </xdr:from>
        <xdr:to>
          <xdr:col>10</xdr:col>
          <xdr:colOff>0</xdr:colOff>
          <xdr:row>6</xdr:row>
          <xdr:rowOff>220980</xdr:rowOff>
        </xdr:to>
        <xdr:sp macro="" textlink="">
          <xdr:nvSpPr>
            <xdr:cNvPr id="6147" name="Check Box 592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7</xdr:row>
          <xdr:rowOff>45720</xdr:rowOff>
        </xdr:from>
        <xdr:to>
          <xdr:col>10</xdr:col>
          <xdr:colOff>0</xdr:colOff>
          <xdr:row>7</xdr:row>
          <xdr:rowOff>220980</xdr:rowOff>
        </xdr:to>
        <xdr:sp macro="" textlink="">
          <xdr:nvSpPr>
            <xdr:cNvPr id="6149" name="Check Box 592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8</xdr:row>
          <xdr:rowOff>45720</xdr:rowOff>
        </xdr:from>
        <xdr:to>
          <xdr:col>10</xdr:col>
          <xdr:colOff>0</xdr:colOff>
          <xdr:row>8</xdr:row>
          <xdr:rowOff>220980</xdr:rowOff>
        </xdr:to>
        <xdr:sp macro="" textlink="">
          <xdr:nvSpPr>
            <xdr:cNvPr id="6150" name="Check Box 592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2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9</xdr:row>
          <xdr:rowOff>45720</xdr:rowOff>
        </xdr:from>
        <xdr:to>
          <xdr:col>10</xdr:col>
          <xdr:colOff>0</xdr:colOff>
          <xdr:row>9</xdr:row>
          <xdr:rowOff>220980</xdr:rowOff>
        </xdr:to>
        <xdr:sp macro="" textlink="">
          <xdr:nvSpPr>
            <xdr:cNvPr id="6151" name="Check Box 592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2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11</xdr:row>
          <xdr:rowOff>45720</xdr:rowOff>
        </xdr:from>
        <xdr:to>
          <xdr:col>10</xdr:col>
          <xdr:colOff>0</xdr:colOff>
          <xdr:row>11</xdr:row>
          <xdr:rowOff>220980</xdr:rowOff>
        </xdr:to>
        <xdr:sp macro="" textlink="">
          <xdr:nvSpPr>
            <xdr:cNvPr id="6153" name="Check Box 592" hidden="1">
              <a:extLst>
                <a:ext uri="{63B3BB69-23CF-44E3-9099-C40C66FF867C}">
                  <a14:compatExt spid="_x0000_s6153"/>
                </a:ext>
                <a:ext uri="{FF2B5EF4-FFF2-40B4-BE49-F238E27FC236}">
                  <a16:creationId xmlns:a16="http://schemas.microsoft.com/office/drawing/2014/main" id="{00000000-0008-0000-02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12</xdr:row>
          <xdr:rowOff>45720</xdr:rowOff>
        </xdr:from>
        <xdr:to>
          <xdr:col>10</xdr:col>
          <xdr:colOff>0</xdr:colOff>
          <xdr:row>12</xdr:row>
          <xdr:rowOff>220980</xdr:rowOff>
        </xdr:to>
        <xdr:sp macro="" textlink="">
          <xdr:nvSpPr>
            <xdr:cNvPr id="6154" name="Check Box 592" hidden="1">
              <a:extLst>
                <a:ext uri="{63B3BB69-23CF-44E3-9099-C40C66FF867C}">
                  <a14:compatExt spid="_x0000_s6154"/>
                </a:ext>
                <a:ext uri="{FF2B5EF4-FFF2-40B4-BE49-F238E27FC236}">
                  <a16:creationId xmlns:a16="http://schemas.microsoft.com/office/drawing/2014/main" id="{00000000-0008-0000-0200-00000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13</xdr:row>
          <xdr:rowOff>45720</xdr:rowOff>
        </xdr:from>
        <xdr:to>
          <xdr:col>10</xdr:col>
          <xdr:colOff>0</xdr:colOff>
          <xdr:row>13</xdr:row>
          <xdr:rowOff>220980</xdr:rowOff>
        </xdr:to>
        <xdr:sp macro="" textlink="">
          <xdr:nvSpPr>
            <xdr:cNvPr id="6155" name="Check Box 592" hidden="1">
              <a:extLst>
                <a:ext uri="{63B3BB69-23CF-44E3-9099-C40C66FF867C}">
                  <a14:compatExt spid="_x0000_s6155"/>
                </a:ext>
                <a:ext uri="{FF2B5EF4-FFF2-40B4-BE49-F238E27FC236}">
                  <a16:creationId xmlns:a16="http://schemas.microsoft.com/office/drawing/2014/main" id="{00000000-0008-0000-0200-00000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14</xdr:row>
          <xdr:rowOff>45720</xdr:rowOff>
        </xdr:from>
        <xdr:to>
          <xdr:col>10</xdr:col>
          <xdr:colOff>0</xdr:colOff>
          <xdr:row>14</xdr:row>
          <xdr:rowOff>220980</xdr:rowOff>
        </xdr:to>
        <xdr:sp macro="" textlink="">
          <xdr:nvSpPr>
            <xdr:cNvPr id="6156" name="Check Box 592" hidden="1">
              <a:extLst>
                <a:ext uri="{63B3BB69-23CF-44E3-9099-C40C66FF867C}">
                  <a14:compatExt spid="_x0000_s6156"/>
                </a:ext>
                <a:ext uri="{FF2B5EF4-FFF2-40B4-BE49-F238E27FC236}">
                  <a16:creationId xmlns:a16="http://schemas.microsoft.com/office/drawing/2014/main" id="{00000000-0008-0000-0200-00000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16</xdr:row>
          <xdr:rowOff>45720</xdr:rowOff>
        </xdr:from>
        <xdr:to>
          <xdr:col>10</xdr:col>
          <xdr:colOff>0</xdr:colOff>
          <xdr:row>16</xdr:row>
          <xdr:rowOff>220980</xdr:rowOff>
        </xdr:to>
        <xdr:sp macro="" textlink="">
          <xdr:nvSpPr>
            <xdr:cNvPr id="6158" name="Check Box 592" hidden="1">
              <a:extLst>
                <a:ext uri="{63B3BB69-23CF-44E3-9099-C40C66FF867C}">
                  <a14:compatExt spid="_x0000_s6158"/>
                </a:ext>
                <a:ext uri="{FF2B5EF4-FFF2-40B4-BE49-F238E27FC236}">
                  <a16:creationId xmlns:a16="http://schemas.microsoft.com/office/drawing/2014/main" id="{00000000-0008-0000-0200-00000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17</xdr:row>
          <xdr:rowOff>45720</xdr:rowOff>
        </xdr:from>
        <xdr:to>
          <xdr:col>10</xdr:col>
          <xdr:colOff>0</xdr:colOff>
          <xdr:row>17</xdr:row>
          <xdr:rowOff>220980</xdr:rowOff>
        </xdr:to>
        <xdr:sp macro="" textlink="">
          <xdr:nvSpPr>
            <xdr:cNvPr id="6159" name="Check Box 592" hidden="1">
              <a:extLst>
                <a:ext uri="{63B3BB69-23CF-44E3-9099-C40C66FF867C}">
                  <a14:compatExt spid="_x0000_s6159"/>
                </a:ext>
                <a:ext uri="{FF2B5EF4-FFF2-40B4-BE49-F238E27FC236}">
                  <a16:creationId xmlns:a16="http://schemas.microsoft.com/office/drawing/2014/main" id="{00000000-0008-0000-0200-00000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18</xdr:row>
          <xdr:rowOff>45720</xdr:rowOff>
        </xdr:from>
        <xdr:to>
          <xdr:col>10</xdr:col>
          <xdr:colOff>0</xdr:colOff>
          <xdr:row>18</xdr:row>
          <xdr:rowOff>220980</xdr:rowOff>
        </xdr:to>
        <xdr:sp macro="" textlink="">
          <xdr:nvSpPr>
            <xdr:cNvPr id="6160" name="Check Box 592" hidden="1">
              <a:extLst>
                <a:ext uri="{63B3BB69-23CF-44E3-9099-C40C66FF867C}">
                  <a14:compatExt spid="_x0000_s6160"/>
                </a:ext>
                <a:ext uri="{FF2B5EF4-FFF2-40B4-BE49-F238E27FC236}">
                  <a16:creationId xmlns:a16="http://schemas.microsoft.com/office/drawing/2014/main" id="{00000000-0008-0000-0200-00001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19</xdr:row>
          <xdr:rowOff>45720</xdr:rowOff>
        </xdr:from>
        <xdr:to>
          <xdr:col>10</xdr:col>
          <xdr:colOff>0</xdr:colOff>
          <xdr:row>19</xdr:row>
          <xdr:rowOff>220980</xdr:rowOff>
        </xdr:to>
        <xdr:sp macro="" textlink="">
          <xdr:nvSpPr>
            <xdr:cNvPr id="6161" name="Check Box 592" hidden="1">
              <a:extLst>
                <a:ext uri="{63B3BB69-23CF-44E3-9099-C40C66FF867C}">
                  <a14:compatExt spid="_x0000_s6161"/>
                </a:ext>
                <a:ext uri="{FF2B5EF4-FFF2-40B4-BE49-F238E27FC236}">
                  <a16:creationId xmlns:a16="http://schemas.microsoft.com/office/drawing/2014/main" id="{00000000-0008-0000-0200-00001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21</xdr:row>
          <xdr:rowOff>45720</xdr:rowOff>
        </xdr:from>
        <xdr:to>
          <xdr:col>10</xdr:col>
          <xdr:colOff>0</xdr:colOff>
          <xdr:row>21</xdr:row>
          <xdr:rowOff>220980</xdr:rowOff>
        </xdr:to>
        <xdr:sp macro="" textlink="">
          <xdr:nvSpPr>
            <xdr:cNvPr id="6163" name="Check Box 592" hidden="1">
              <a:extLst>
                <a:ext uri="{63B3BB69-23CF-44E3-9099-C40C66FF867C}">
                  <a14:compatExt spid="_x0000_s6163"/>
                </a:ext>
                <a:ext uri="{FF2B5EF4-FFF2-40B4-BE49-F238E27FC236}">
                  <a16:creationId xmlns:a16="http://schemas.microsoft.com/office/drawing/2014/main" id="{00000000-0008-0000-0200-00001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45720</xdr:rowOff>
        </xdr:from>
        <xdr:to>
          <xdr:col>10</xdr:col>
          <xdr:colOff>0</xdr:colOff>
          <xdr:row>22</xdr:row>
          <xdr:rowOff>220980</xdr:rowOff>
        </xdr:to>
        <xdr:sp macro="" textlink="">
          <xdr:nvSpPr>
            <xdr:cNvPr id="6164" name="Check Box 592" hidden="1">
              <a:extLst>
                <a:ext uri="{63B3BB69-23CF-44E3-9099-C40C66FF867C}">
                  <a14:compatExt spid="_x0000_s6164"/>
                </a:ext>
                <a:ext uri="{FF2B5EF4-FFF2-40B4-BE49-F238E27FC236}">
                  <a16:creationId xmlns:a16="http://schemas.microsoft.com/office/drawing/2014/main" id="{00000000-0008-0000-0200-00001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45720</xdr:rowOff>
        </xdr:from>
        <xdr:to>
          <xdr:col>10</xdr:col>
          <xdr:colOff>0</xdr:colOff>
          <xdr:row>23</xdr:row>
          <xdr:rowOff>220980</xdr:rowOff>
        </xdr:to>
        <xdr:sp macro="" textlink="">
          <xdr:nvSpPr>
            <xdr:cNvPr id="6165" name="Check Box 592" hidden="1">
              <a:extLst>
                <a:ext uri="{63B3BB69-23CF-44E3-9099-C40C66FF867C}">
                  <a14:compatExt spid="_x0000_s6165"/>
                </a:ext>
                <a:ext uri="{FF2B5EF4-FFF2-40B4-BE49-F238E27FC236}">
                  <a16:creationId xmlns:a16="http://schemas.microsoft.com/office/drawing/2014/main" id="{00000000-0008-0000-0200-00001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45720</xdr:rowOff>
        </xdr:from>
        <xdr:to>
          <xdr:col>10</xdr:col>
          <xdr:colOff>0</xdr:colOff>
          <xdr:row>24</xdr:row>
          <xdr:rowOff>220980</xdr:rowOff>
        </xdr:to>
        <xdr:sp macro="" textlink="">
          <xdr:nvSpPr>
            <xdr:cNvPr id="6166" name="Check Box 592" hidden="1">
              <a:extLst>
                <a:ext uri="{63B3BB69-23CF-44E3-9099-C40C66FF867C}">
                  <a14:compatExt spid="_x0000_s6166"/>
                </a:ext>
                <a:ext uri="{FF2B5EF4-FFF2-40B4-BE49-F238E27FC236}">
                  <a16:creationId xmlns:a16="http://schemas.microsoft.com/office/drawing/2014/main" id="{00000000-0008-0000-0200-00001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</xdr:row>
          <xdr:rowOff>45720</xdr:rowOff>
        </xdr:from>
        <xdr:to>
          <xdr:col>10</xdr:col>
          <xdr:colOff>0</xdr:colOff>
          <xdr:row>6</xdr:row>
          <xdr:rowOff>220980</xdr:rowOff>
        </xdr:to>
        <xdr:sp macro="" textlink="">
          <xdr:nvSpPr>
            <xdr:cNvPr id="10241" name="Check Box 592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3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7</xdr:row>
          <xdr:rowOff>45720</xdr:rowOff>
        </xdr:from>
        <xdr:to>
          <xdr:col>10</xdr:col>
          <xdr:colOff>0</xdr:colOff>
          <xdr:row>7</xdr:row>
          <xdr:rowOff>220980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3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8</xdr:row>
          <xdr:rowOff>45720</xdr:rowOff>
        </xdr:from>
        <xdr:to>
          <xdr:col>10</xdr:col>
          <xdr:colOff>0</xdr:colOff>
          <xdr:row>8</xdr:row>
          <xdr:rowOff>220980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3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9</xdr:row>
          <xdr:rowOff>45720</xdr:rowOff>
        </xdr:from>
        <xdr:to>
          <xdr:col>10</xdr:col>
          <xdr:colOff>0</xdr:colOff>
          <xdr:row>9</xdr:row>
          <xdr:rowOff>220980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3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11</xdr:row>
          <xdr:rowOff>45720</xdr:rowOff>
        </xdr:from>
        <xdr:to>
          <xdr:col>10</xdr:col>
          <xdr:colOff>0</xdr:colOff>
          <xdr:row>11</xdr:row>
          <xdr:rowOff>220980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3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12</xdr:row>
          <xdr:rowOff>45720</xdr:rowOff>
        </xdr:from>
        <xdr:to>
          <xdr:col>10</xdr:col>
          <xdr:colOff>0</xdr:colOff>
          <xdr:row>12</xdr:row>
          <xdr:rowOff>220980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3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13</xdr:row>
          <xdr:rowOff>45720</xdr:rowOff>
        </xdr:from>
        <xdr:to>
          <xdr:col>10</xdr:col>
          <xdr:colOff>0</xdr:colOff>
          <xdr:row>13</xdr:row>
          <xdr:rowOff>220980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3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14</xdr:row>
          <xdr:rowOff>45720</xdr:rowOff>
        </xdr:from>
        <xdr:to>
          <xdr:col>10</xdr:col>
          <xdr:colOff>0</xdr:colOff>
          <xdr:row>14</xdr:row>
          <xdr:rowOff>220980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3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16</xdr:row>
          <xdr:rowOff>45720</xdr:rowOff>
        </xdr:from>
        <xdr:to>
          <xdr:col>10</xdr:col>
          <xdr:colOff>0</xdr:colOff>
          <xdr:row>16</xdr:row>
          <xdr:rowOff>220980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3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17</xdr:row>
          <xdr:rowOff>45720</xdr:rowOff>
        </xdr:from>
        <xdr:to>
          <xdr:col>10</xdr:col>
          <xdr:colOff>0</xdr:colOff>
          <xdr:row>17</xdr:row>
          <xdr:rowOff>220980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3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18</xdr:row>
          <xdr:rowOff>45720</xdr:rowOff>
        </xdr:from>
        <xdr:to>
          <xdr:col>10</xdr:col>
          <xdr:colOff>0</xdr:colOff>
          <xdr:row>18</xdr:row>
          <xdr:rowOff>220980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3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19</xdr:row>
          <xdr:rowOff>45720</xdr:rowOff>
        </xdr:from>
        <xdr:to>
          <xdr:col>10</xdr:col>
          <xdr:colOff>0</xdr:colOff>
          <xdr:row>19</xdr:row>
          <xdr:rowOff>220980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3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21</xdr:row>
          <xdr:rowOff>45720</xdr:rowOff>
        </xdr:from>
        <xdr:to>
          <xdr:col>10</xdr:col>
          <xdr:colOff>0</xdr:colOff>
          <xdr:row>21</xdr:row>
          <xdr:rowOff>220980</xdr:rowOff>
        </xdr:to>
        <xdr:sp macro="" textlink=""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  <a:ext uri="{FF2B5EF4-FFF2-40B4-BE49-F238E27FC236}">
                  <a16:creationId xmlns:a16="http://schemas.microsoft.com/office/drawing/2014/main" id="{00000000-0008-0000-0300-00000D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45720</xdr:rowOff>
        </xdr:from>
        <xdr:to>
          <xdr:col>10</xdr:col>
          <xdr:colOff>0</xdr:colOff>
          <xdr:row>22</xdr:row>
          <xdr:rowOff>220980</xdr:rowOff>
        </xdr:to>
        <xdr:sp macro="" textlink=""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  <a:ext uri="{FF2B5EF4-FFF2-40B4-BE49-F238E27FC236}">
                  <a16:creationId xmlns:a16="http://schemas.microsoft.com/office/drawing/2014/main" id="{00000000-0008-0000-0300-00000E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23</xdr:row>
          <xdr:rowOff>45720</xdr:rowOff>
        </xdr:from>
        <xdr:to>
          <xdr:col>10</xdr:col>
          <xdr:colOff>0</xdr:colOff>
          <xdr:row>23</xdr:row>
          <xdr:rowOff>220980</xdr:rowOff>
        </xdr:to>
        <xdr:sp macro="" textlink=""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  <a:ext uri="{FF2B5EF4-FFF2-40B4-BE49-F238E27FC236}">
                  <a16:creationId xmlns:a16="http://schemas.microsoft.com/office/drawing/2014/main" id="{00000000-0008-0000-0300-00000F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24</xdr:row>
          <xdr:rowOff>45720</xdr:rowOff>
        </xdr:from>
        <xdr:to>
          <xdr:col>10</xdr:col>
          <xdr:colOff>0</xdr:colOff>
          <xdr:row>24</xdr:row>
          <xdr:rowOff>220980</xdr:rowOff>
        </xdr:to>
        <xdr:sp macro="" textlink="">
          <xdr:nvSpPr>
            <xdr:cNvPr id="10256" name="Check Box 16" hidden="1">
              <a:extLst>
                <a:ext uri="{63B3BB69-23CF-44E3-9099-C40C66FF867C}">
                  <a14:compatExt spid="_x0000_s10256"/>
                </a:ext>
                <a:ext uri="{FF2B5EF4-FFF2-40B4-BE49-F238E27FC236}">
                  <a16:creationId xmlns:a16="http://schemas.microsoft.com/office/drawing/2014/main" id="{00000000-0008-0000-0300-000010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irono\AppData\Local\Temp\&#31532;22&#22238;&#21315;&#33865;&#30476;&#20013;&#23398;&#26657;&#31354;&#25163;&#36947;&#36984;&#25163;&#27177;&#22823;&#20250;&#30003;&#3679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計算書"/>
      <sheetName val="中学生個人"/>
      <sheetName val="d"/>
      <sheetName val="d2"/>
    </sheetNames>
    <sheetDataSet>
      <sheetData sheetId="0" refreshError="1"/>
      <sheetData sheetId="1" refreshError="1"/>
      <sheetData sheetId="2">
        <row r="1">
          <cell r="A1" t="str">
            <v xml:space="preserve"> </v>
          </cell>
          <cell r="F1" t="str">
            <v xml:space="preserve"> </v>
          </cell>
        </row>
        <row r="2">
          <cell r="A2" t="str">
            <v>中学男子個人組手</v>
          </cell>
          <cell r="F2">
            <v>42825</v>
          </cell>
        </row>
        <row r="3">
          <cell r="A3" t="str">
            <v>中学男子個人形</v>
          </cell>
          <cell r="F3">
            <v>43190</v>
          </cell>
        </row>
        <row r="4">
          <cell r="A4" t="str">
            <v>中学女子個人組手</v>
          </cell>
          <cell r="F4">
            <v>43555</v>
          </cell>
        </row>
        <row r="5">
          <cell r="A5" t="str">
            <v>中学女子個人形</v>
          </cell>
          <cell r="F5">
            <v>43921</v>
          </cell>
        </row>
        <row r="6">
          <cell r="A6" t="str">
            <v>中学男子団体組手</v>
          </cell>
          <cell r="F6">
            <v>44286</v>
          </cell>
        </row>
        <row r="7">
          <cell r="A7" t="str">
            <v>中学男子団体形</v>
          </cell>
          <cell r="F7">
            <v>44651</v>
          </cell>
        </row>
        <row r="8">
          <cell r="A8" t="str">
            <v>中学女子団体組手</v>
          </cell>
          <cell r="F8">
            <v>45016</v>
          </cell>
        </row>
        <row r="9">
          <cell r="A9" t="str">
            <v>中学女子団体形</v>
          </cell>
          <cell r="F9">
            <v>45382</v>
          </cell>
        </row>
        <row r="10">
          <cell r="F10">
            <v>45747</v>
          </cell>
        </row>
        <row r="11">
          <cell r="F11">
            <v>46112</v>
          </cell>
        </row>
        <row r="12">
          <cell r="F12">
            <v>46477</v>
          </cell>
        </row>
        <row r="13">
          <cell r="F13">
            <v>46843</v>
          </cell>
        </row>
        <row r="14">
          <cell r="F14">
            <v>47208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39"/>
  <sheetViews>
    <sheetView showGridLines="0" tabSelected="1" workbookViewId="0">
      <pane ySplit="9" topLeftCell="A10" activePane="bottomLeft" state="frozen"/>
      <selection pane="bottomLeft" activeCell="F10" sqref="F10"/>
    </sheetView>
  </sheetViews>
  <sheetFormatPr defaultColWidth="9" defaultRowHeight="13.2" x14ac:dyDescent="0.2"/>
  <cols>
    <col min="1" max="1" width="5.6640625" style="3" bestFit="1" customWidth="1"/>
    <col min="2" max="2" width="9.109375" style="3" bestFit="1" customWidth="1"/>
    <col min="3" max="3" width="25.33203125" style="3" customWidth="1"/>
    <col min="4" max="4" width="13.6640625" style="3" hidden="1" customWidth="1"/>
    <col min="5" max="5" width="19.77734375" style="3" hidden="1" customWidth="1"/>
    <col min="6" max="6" width="18.44140625" style="3" customWidth="1"/>
    <col min="7" max="7" width="10.88671875" style="3" bestFit="1" customWidth="1"/>
    <col min="8" max="8" width="18.88671875" style="3" customWidth="1"/>
    <col min="9" max="9" width="11.21875" style="3" customWidth="1"/>
    <col min="10" max="13" width="3.88671875" style="3" hidden="1" customWidth="1"/>
    <col min="14" max="14" width="3.44140625" style="3" hidden="1" customWidth="1"/>
    <col min="15" max="15" width="3.33203125" style="3" hidden="1" customWidth="1"/>
    <col min="16" max="16" width="18.6640625" style="3" hidden="1" customWidth="1"/>
    <col min="17" max="17" width="15.77734375" style="3" hidden="1" customWidth="1"/>
    <col min="18" max="18" width="10.88671875" style="3" hidden="1" customWidth="1"/>
    <col min="19" max="19" width="22" style="3" hidden="1" customWidth="1"/>
    <col min="20" max="20" width="4.44140625" style="3" hidden="1" customWidth="1"/>
    <col min="21" max="28" width="2.44140625" style="3" hidden="1" customWidth="1"/>
    <col min="29" max="29" width="4.109375" style="3" hidden="1" customWidth="1"/>
    <col min="30" max="30" width="9.109375" style="21" bestFit="1" customWidth="1"/>
    <col min="31" max="16384" width="9" style="3"/>
  </cols>
  <sheetData>
    <row r="1" spans="1:30" ht="19.2" x14ac:dyDescent="0.2">
      <c r="A1" s="168" t="str">
        <f>設定シート!B1&amp;"　エントリーシート（団体戦用）"</f>
        <v>第２３回千葉県中学生空手道選手権大会　エントリーシート（団体戦用）</v>
      </c>
      <c r="B1" s="168"/>
      <c r="C1" s="168"/>
      <c r="D1" s="168"/>
      <c r="E1" s="168"/>
      <c r="F1" s="168"/>
      <c r="G1" s="168"/>
      <c r="H1" s="170" t="str">
        <f>IF(T1&lt;&gt;0,"未入力情報あり","")</f>
        <v>未入力情報あり</v>
      </c>
      <c r="I1" s="170"/>
      <c r="J1" s="104"/>
      <c r="K1" s="104"/>
      <c r="L1" s="64"/>
      <c r="M1" s="64"/>
      <c r="N1" s="179"/>
      <c r="O1" s="179"/>
      <c r="P1" s="179"/>
      <c r="Q1" s="29"/>
      <c r="R1" s="29"/>
      <c r="S1" s="29"/>
      <c r="T1" s="3">
        <f>T3+U3+T5+U5+V5</f>
        <v>4</v>
      </c>
    </row>
    <row r="2" spans="1:30" ht="19.2" x14ac:dyDescent="0.2">
      <c r="A2" s="169"/>
      <c r="B2" s="169"/>
      <c r="C2" s="169"/>
      <c r="D2" s="169"/>
      <c r="E2" s="169"/>
      <c r="F2" s="169"/>
      <c r="G2" s="169"/>
      <c r="H2" s="171"/>
      <c r="I2" s="171"/>
      <c r="J2" s="105"/>
      <c r="K2" s="105"/>
      <c r="L2" s="5"/>
      <c r="M2" s="5"/>
      <c r="N2" s="4"/>
      <c r="O2" s="166"/>
      <c r="P2" s="166"/>
      <c r="Q2" s="166"/>
      <c r="R2" s="166"/>
      <c r="S2" s="166"/>
    </row>
    <row r="3" spans="1:30" ht="16.2" x14ac:dyDescent="0.2">
      <c r="A3" s="174" t="s">
        <v>52</v>
      </c>
      <c r="B3" s="174"/>
      <c r="C3" s="174"/>
      <c r="D3" s="65" t="s">
        <v>0</v>
      </c>
      <c r="E3" s="131"/>
      <c r="F3" s="135"/>
      <c r="G3" s="135"/>
      <c r="H3" s="135"/>
      <c r="I3" s="136"/>
      <c r="J3" s="19"/>
      <c r="K3" s="20"/>
      <c r="L3" s="6"/>
      <c r="M3" s="94"/>
      <c r="N3" s="95"/>
      <c r="O3" s="95"/>
      <c r="P3" s="95"/>
      <c r="Q3" s="96"/>
      <c r="R3" s="96"/>
      <c r="S3" s="96"/>
      <c r="T3" s="3">
        <f>IF(F3="",1,0)</f>
        <v>1</v>
      </c>
      <c r="U3" s="3">
        <v>0</v>
      </c>
    </row>
    <row r="4" spans="1:30" ht="16.2" hidden="1" x14ac:dyDescent="0.2">
      <c r="A4" s="174" t="s">
        <v>40</v>
      </c>
      <c r="B4" s="174"/>
      <c r="C4" s="174"/>
      <c r="D4" s="65"/>
      <c r="E4" s="131"/>
      <c r="F4" s="135"/>
      <c r="G4" s="135"/>
      <c r="H4" s="135"/>
      <c r="I4" s="136"/>
      <c r="J4" s="19"/>
      <c r="K4" s="20"/>
      <c r="L4" s="6"/>
      <c r="M4" s="94"/>
      <c r="N4" s="97"/>
      <c r="O4" s="97"/>
      <c r="P4" s="97"/>
      <c r="Q4" s="98"/>
      <c r="R4" s="98"/>
      <c r="S4" s="98"/>
    </row>
    <row r="5" spans="1:30" ht="17.25" customHeight="1" x14ac:dyDescent="0.2">
      <c r="A5" s="143" t="s">
        <v>1</v>
      </c>
      <c r="B5" s="143"/>
      <c r="C5" s="143"/>
      <c r="D5" s="131"/>
      <c r="E5" s="132"/>
      <c r="F5" s="135"/>
      <c r="G5" s="135"/>
      <c r="H5" s="135"/>
      <c r="I5" s="136"/>
      <c r="J5" s="164"/>
      <c r="K5" s="165"/>
      <c r="L5" s="145"/>
      <c r="M5" s="146"/>
      <c r="N5" s="99"/>
      <c r="O5" s="99"/>
      <c r="P5" s="99"/>
      <c r="Q5" s="100"/>
      <c r="R5" s="101"/>
      <c r="S5" s="102"/>
      <c r="T5" s="3">
        <f>IF(F5="",1,0)</f>
        <v>1</v>
      </c>
      <c r="U5" s="3">
        <f>IF(F6="",1,0)</f>
        <v>1</v>
      </c>
      <c r="V5" s="3">
        <f>IF(H6="",1,0)</f>
        <v>1</v>
      </c>
    </row>
    <row r="6" spans="1:30" ht="17.25" customHeight="1" x14ac:dyDescent="0.2">
      <c r="A6" s="175" t="s">
        <v>2</v>
      </c>
      <c r="B6" s="176"/>
      <c r="C6" s="177"/>
      <c r="D6" s="108"/>
      <c r="E6" s="131"/>
      <c r="F6" s="106"/>
      <c r="G6" s="107" t="s">
        <v>29</v>
      </c>
      <c r="H6" s="178"/>
      <c r="I6" s="136"/>
      <c r="J6" s="92"/>
      <c r="K6" s="93"/>
      <c r="L6" s="92"/>
      <c r="M6" s="93"/>
      <c r="N6" s="103"/>
      <c r="O6" s="103"/>
      <c r="P6" s="103"/>
      <c r="Q6" s="100"/>
      <c r="R6" s="101"/>
      <c r="S6" s="102"/>
    </row>
    <row r="7" spans="1:30" x14ac:dyDescent="0.2">
      <c r="A7" s="137" t="s">
        <v>3</v>
      </c>
      <c r="B7" s="133" t="s">
        <v>26</v>
      </c>
      <c r="C7" s="139" t="s">
        <v>51</v>
      </c>
      <c r="D7" s="140"/>
      <c r="E7" s="162" t="s">
        <v>25</v>
      </c>
      <c r="F7" s="151" t="s">
        <v>21</v>
      </c>
      <c r="G7" s="153" t="s">
        <v>38</v>
      </c>
      <c r="H7" s="140" t="s">
        <v>22</v>
      </c>
      <c r="I7" s="153" t="s">
        <v>38</v>
      </c>
      <c r="J7" s="155" t="s">
        <v>23</v>
      </c>
      <c r="K7" s="157" t="s">
        <v>4</v>
      </c>
      <c r="L7" s="147" t="s">
        <v>24</v>
      </c>
      <c r="M7" s="149" t="s">
        <v>4</v>
      </c>
      <c r="N7" s="159"/>
      <c r="O7" s="159"/>
      <c r="P7" s="144"/>
      <c r="Q7" s="167"/>
      <c r="R7" s="144"/>
      <c r="S7" s="161"/>
      <c r="U7" s="172" t="s">
        <v>32</v>
      </c>
      <c r="W7" s="172" t="s">
        <v>32</v>
      </c>
      <c r="X7" s="172" t="s">
        <v>32</v>
      </c>
      <c r="Y7" s="172" t="s">
        <v>32</v>
      </c>
      <c r="Z7" s="172" t="s">
        <v>32</v>
      </c>
      <c r="AB7" s="172" t="s">
        <v>32</v>
      </c>
      <c r="AD7" s="133" t="s">
        <v>26</v>
      </c>
    </row>
    <row r="8" spans="1:30" x14ac:dyDescent="0.2">
      <c r="A8" s="138"/>
      <c r="B8" s="134"/>
      <c r="C8" s="141"/>
      <c r="D8" s="142"/>
      <c r="E8" s="163"/>
      <c r="F8" s="152"/>
      <c r="G8" s="154"/>
      <c r="H8" s="142"/>
      <c r="I8" s="154"/>
      <c r="J8" s="156"/>
      <c r="K8" s="158"/>
      <c r="L8" s="148"/>
      <c r="M8" s="150"/>
      <c r="N8" s="160"/>
      <c r="O8" s="160"/>
      <c r="P8" s="144"/>
      <c r="Q8" s="167"/>
      <c r="R8" s="144"/>
      <c r="S8" s="161"/>
      <c r="U8" s="173"/>
      <c r="W8" s="173"/>
      <c r="X8" s="173"/>
      <c r="Y8" s="173"/>
      <c r="Z8" s="173"/>
      <c r="AB8" s="173"/>
      <c r="AD8" s="134"/>
    </row>
    <row r="9" spans="1:30" x14ac:dyDescent="0.2">
      <c r="A9" s="39" t="s">
        <v>27</v>
      </c>
      <c r="B9" s="48" t="str">
        <f>IF($AC9=100,"入力OK",IF($AC9&gt;100,"未入力あり",""))</f>
        <v>入力OK</v>
      </c>
      <c r="C9" s="49" t="s">
        <v>55</v>
      </c>
      <c r="D9" s="50" t="s">
        <v>27</v>
      </c>
      <c r="E9" s="51" t="s">
        <v>37</v>
      </c>
      <c r="F9" s="52" t="s">
        <v>33</v>
      </c>
      <c r="G9" s="53">
        <f>IF(TRIM(F9)&lt;&gt;"",VLOOKUP(F9,設定シート!$C$1:$D$26,2,FALSE),"")</f>
        <v>28</v>
      </c>
      <c r="H9" s="52" t="s">
        <v>34</v>
      </c>
      <c r="I9" s="74">
        <f>IF(TRIM(H9)&lt;&gt;"",VLOOKUP(H9,設定シート!$C$1:$D$26,2,FALSE),"")</f>
        <v>29</v>
      </c>
      <c r="J9" s="51" t="s">
        <v>6</v>
      </c>
      <c r="K9" s="53" t="s">
        <v>7</v>
      </c>
      <c r="L9" s="54" t="s">
        <v>6</v>
      </c>
      <c r="M9" s="67" t="s">
        <v>7</v>
      </c>
      <c r="N9" s="77"/>
      <c r="O9" s="78"/>
      <c r="P9" s="77"/>
      <c r="Q9" s="79"/>
      <c r="R9" s="77"/>
      <c r="S9" s="80"/>
      <c r="T9" s="55">
        <f>IF(C9&lt;&gt;"",100,0)</f>
        <v>100</v>
      </c>
      <c r="U9" s="81">
        <v>0</v>
      </c>
      <c r="V9" s="55">
        <f>IF(F9="",1,0)</f>
        <v>0</v>
      </c>
      <c r="W9" s="81">
        <v>0</v>
      </c>
      <c r="X9" s="81">
        <v>0</v>
      </c>
      <c r="Y9" s="81">
        <v>0</v>
      </c>
      <c r="Z9" s="81">
        <v>0</v>
      </c>
      <c r="AA9" s="55">
        <f>IF(E9="",1,0)</f>
        <v>0</v>
      </c>
      <c r="AB9" s="81">
        <v>0</v>
      </c>
      <c r="AC9" s="55">
        <f>T9+U9+V9+W9+X9+Y9+Z9+AA9+AB9</f>
        <v>100</v>
      </c>
      <c r="AD9" s="48" t="str">
        <f>IF($AC9=100,"入力OK",IF($AC9&gt;100,"未入力あり",""))</f>
        <v>入力OK</v>
      </c>
    </row>
    <row r="10" spans="1:30" x14ac:dyDescent="0.2">
      <c r="A10" s="42">
        <v>1</v>
      </c>
      <c r="B10" s="46" t="str">
        <f>IF($AC10=100,"入力OK",IF($AC10&gt;100,"未入力あり",""))</f>
        <v/>
      </c>
      <c r="C10" s="43"/>
      <c r="D10" s="83"/>
      <c r="E10" s="84"/>
      <c r="F10" s="37"/>
      <c r="G10" s="44" t="str">
        <f>IF(TRIM(F10)&lt;&gt;"",VLOOKUP(F10,設定シート!$C$1:$D$26,2,FALSE),"")</f>
        <v/>
      </c>
      <c r="H10" s="37"/>
      <c r="I10" s="75" t="str">
        <f>IF(TRIM(H10)&lt;&gt;"",VLOOKUP(H10,設定シート!$C$1:$D$26,2,FALSE),"")</f>
        <v/>
      </c>
      <c r="J10" s="71"/>
      <c r="K10" s="57"/>
      <c r="L10" s="56"/>
      <c r="M10" s="68"/>
      <c r="N10" s="77"/>
      <c r="O10" s="78"/>
      <c r="P10" s="77"/>
      <c r="Q10" s="79"/>
      <c r="R10" s="77"/>
      <c r="S10" s="80"/>
      <c r="T10" s="3">
        <f t="shared" ref="T10" si="0">IF(C10&lt;&gt;"",100,0)</f>
        <v>0</v>
      </c>
      <c r="U10" s="82">
        <v>0</v>
      </c>
      <c r="V10" s="3">
        <f t="shared" ref="V10" si="1">IF(F10="",1,0)</f>
        <v>1</v>
      </c>
      <c r="W10" s="82">
        <v>0</v>
      </c>
      <c r="X10" s="82">
        <v>0</v>
      </c>
      <c r="Y10" s="82">
        <v>0</v>
      </c>
      <c r="Z10" s="82">
        <v>0</v>
      </c>
      <c r="AA10" s="82">
        <v>0</v>
      </c>
      <c r="AB10" s="82">
        <v>0</v>
      </c>
      <c r="AC10" s="3">
        <f t="shared" ref="AC10" si="2">T10+U10+V10+W10+X10+Y10+Z10+AA10+AB10</f>
        <v>1</v>
      </c>
      <c r="AD10" s="46" t="str">
        <f>IF($AC10=100,"入力OK",IF($AC10&gt;100,"未入力あり",""))</f>
        <v/>
      </c>
    </row>
    <row r="11" spans="1:30" x14ac:dyDescent="0.2">
      <c r="A11" s="40">
        <v>2</v>
      </c>
      <c r="B11" s="46" t="str">
        <f>IF($AC11=100,"入力OK",IF($AC11&gt;100,"未入力あり",""))</f>
        <v/>
      </c>
      <c r="C11" s="22"/>
      <c r="D11" s="85"/>
      <c r="E11" s="86"/>
      <c r="F11" s="37"/>
      <c r="G11" s="44" t="str">
        <f>IF(TRIM(F11)&lt;&gt;"",VLOOKUP(F11,設定シート!$C$1:$D$26,2,FALSE),"")</f>
        <v/>
      </c>
      <c r="H11" s="37"/>
      <c r="I11" s="75" t="str">
        <f>IF(TRIM(H11)&lt;&gt;"",VLOOKUP(H11,設定シート!$C$1:$D$26,2,FALSE),"")</f>
        <v/>
      </c>
      <c r="J11" s="72" t="s">
        <v>6</v>
      </c>
      <c r="K11" s="59" t="s">
        <v>7</v>
      </c>
      <c r="L11" s="58" t="s">
        <v>6</v>
      </c>
      <c r="M11" s="69" t="s">
        <v>7</v>
      </c>
      <c r="N11" s="77"/>
      <c r="O11" s="78"/>
      <c r="P11" s="77"/>
      <c r="Q11" s="79"/>
      <c r="R11" s="77"/>
      <c r="S11" s="80"/>
      <c r="T11" s="3">
        <f t="shared" ref="T11:T39" si="3">IF(C11&lt;&gt;"",100,0)</f>
        <v>0</v>
      </c>
      <c r="U11" s="82">
        <v>0</v>
      </c>
      <c r="V11" s="3">
        <f t="shared" ref="V11:V39" si="4">IF(F11="",1,0)</f>
        <v>1</v>
      </c>
      <c r="W11" s="82">
        <v>0</v>
      </c>
      <c r="X11" s="82">
        <v>0</v>
      </c>
      <c r="Y11" s="82">
        <v>0</v>
      </c>
      <c r="Z11" s="82">
        <v>0</v>
      </c>
      <c r="AA11" s="82">
        <v>0</v>
      </c>
      <c r="AB11" s="82">
        <v>0</v>
      </c>
      <c r="AC11" s="3">
        <f t="shared" ref="AC11:AC39" si="5">T11+U11+V11+W11+X11+Y11+Z11+AA11+AB11</f>
        <v>1</v>
      </c>
      <c r="AD11" s="46" t="str">
        <f>IF($AC11=100,"入力OK",IF($AC11&gt;100,"未入力あり",""))</f>
        <v/>
      </c>
    </row>
    <row r="12" spans="1:30" x14ac:dyDescent="0.2">
      <c r="A12" s="40">
        <v>3</v>
      </c>
      <c r="B12" s="46" t="str">
        <f t="shared" ref="B12:B39" si="6">IF($AC12=100,"入力OK",IF($AC12&gt;100,"未入力あり",""))</f>
        <v/>
      </c>
      <c r="C12" s="23"/>
      <c r="D12" s="85"/>
      <c r="E12" s="86"/>
      <c r="F12" s="37"/>
      <c r="G12" s="44" t="str">
        <f>IF(TRIM(F12)&lt;&gt;"",VLOOKUP(F12,設定シート!$C$1:$D$26,2,FALSE),"")</f>
        <v/>
      </c>
      <c r="H12" s="37"/>
      <c r="I12" s="75" t="str">
        <f>IF(TRIM(H12)&lt;&gt;"",VLOOKUP(H12,設定シート!$C$1:$D$26,2,FALSE),"")</f>
        <v/>
      </c>
      <c r="J12" s="72" t="s">
        <v>6</v>
      </c>
      <c r="K12" s="59" t="s">
        <v>7</v>
      </c>
      <c r="L12" s="58" t="s">
        <v>6</v>
      </c>
      <c r="M12" s="69" t="s">
        <v>7</v>
      </c>
      <c r="N12" s="77"/>
      <c r="O12" s="78"/>
      <c r="P12" s="77"/>
      <c r="Q12" s="79"/>
      <c r="R12" s="77"/>
      <c r="S12" s="80"/>
      <c r="T12" s="3">
        <f t="shared" si="3"/>
        <v>0</v>
      </c>
      <c r="U12" s="82">
        <v>0</v>
      </c>
      <c r="V12" s="3">
        <f t="shared" si="4"/>
        <v>1</v>
      </c>
      <c r="W12" s="82">
        <v>0</v>
      </c>
      <c r="X12" s="82">
        <v>0</v>
      </c>
      <c r="Y12" s="82">
        <v>0</v>
      </c>
      <c r="Z12" s="82">
        <v>0</v>
      </c>
      <c r="AA12" s="82">
        <v>0</v>
      </c>
      <c r="AB12" s="82">
        <v>0</v>
      </c>
      <c r="AC12" s="3">
        <f t="shared" si="5"/>
        <v>1</v>
      </c>
      <c r="AD12" s="46" t="str">
        <f t="shared" ref="AD12:AD39" si="7">IF($AC12=100,"入力OK",IF($AC12&gt;100,"未入力あり",""))</f>
        <v/>
      </c>
    </row>
    <row r="13" spans="1:30" x14ac:dyDescent="0.2">
      <c r="A13" s="40">
        <v>4</v>
      </c>
      <c r="B13" s="46" t="str">
        <f t="shared" si="6"/>
        <v/>
      </c>
      <c r="C13" s="23"/>
      <c r="D13" s="85"/>
      <c r="E13" s="86"/>
      <c r="F13" s="37"/>
      <c r="G13" s="44" t="str">
        <f>IF(TRIM(F13)&lt;&gt;"",VLOOKUP(F13,設定シート!$C$1:$D$26,2,FALSE),"")</f>
        <v/>
      </c>
      <c r="H13" s="37"/>
      <c r="I13" s="75" t="str">
        <f>IF(TRIM(H13)&lt;&gt;"",VLOOKUP(H13,設定シート!$C$1:$D$26,2,FALSE),"")</f>
        <v/>
      </c>
      <c r="J13" s="72" t="s">
        <v>6</v>
      </c>
      <c r="K13" s="59" t="s">
        <v>7</v>
      </c>
      <c r="L13" s="58" t="s">
        <v>6</v>
      </c>
      <c r="M13" s="69" t="s">
        <v>7</v>
      </c>
      <c r="N13" s="77"/>
      <c r="O13" s="78"/>
      <c r="P13" s="77"/>
      <c r="Q13" s="79"/>
      <c r="R13" s="77"/>
      <c r="S13" s="80"/>
      <c r="T13" s="3">
        <f t="shared" si="3"/>
        <v>0</v>
      </c>
      <c r="U13" s="82">
        <v>0</v>
      </c>
      <c r="V13" s="3">
        <f t="shared" si="4"/>
        <v>1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2">
        <v>0</v>
      </c>
      <c r="AC13" s="3">
        <f t="shared" si="5"/>
        <v>1</v>
      </c>
      <c r="AD13" s="46" t="str">
        <f t="shared" si="7"/>
        <v/>
      </c>
    </row>
    <row r="14" spans="1:30" x14ac:dyDescent="0.2">
      <c r="A14" s="40">
        <v>5</v>
      </c>
      <c r="B14" s="46" t="str">
        <f t="shared" si="6"/>
        <v/>
      </c>
      <c r="C14" s="23"/>
      <c r="D14" s="85"/>
      <c r="E14" s="86"/>
      <c r="F14" s="37"/>
      <c r="G14" s="44" t="str">
        <f>IF(TRIM(F14)&lt;&gt;"",VLOOKUP(F14,設定シート!$C$1:$D$26,2,FALSE),"")</f>
        <v/>
      </c>
      <c r="H14" s="37"/>
      <c r="I14" s="75" t="str">
        <f>IF(TRIM(H14)&lt;&gt;"",VLOOKUP(H14,設定シート!$C$1:$D$26,2,FALSE),"")</f>
        <v/>
      </c>
      <c r="J14" s="72" t="s">
        <v>6</v>
      </c>
      <c r="K14" s="59" t="s">
        <v>7</v>
      </c>
      <c r="L14" s="58" t="s">
        <v>6</v>
      </c>
      <c r="M14" s="69" t="s">
        <v>7</v>
      </c>
      <c r="N14" s="77"/>
      <c r="O14" s="78"/>
      <c r="P14" s="77"/>
      <c r="Q14" s="79"/>
      <c r="R14" s="77"/>
      <c r="S14" s="80"/>
      <c r="T14" s="3">
        <f t="shared" si="3"/>
        <v>0</v>
      </c>
      <c r="U14" s="82">
        <v>0</v>
      </c>
      <c r="V14" s="3">
        <f t="shared" si="4"/>
        <v>1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3">
        <f t="shared" si="5"/>
        <v>1</v>
      </c>
      <c r="AD14" s="46" t="str">
        <f t="shared" si="7"/>
        <v/>
      </c>
    </row>
    <row r="15" spans="1:30" x14ac:dyDescent="0.2">
      <c r="A15" s="40">
        <v>6</v>
      </c>
      <c r="B15" s="46" t="str">
        <f t="shared" si="6"/>
        <v/>
      </c>
      <c r="C15" s="23"/>
      <c r="D15" s="85"/>
      <c r="E15" s="86"/>
      <c r="F15" s="37"/>
      <c r="G15" s="44" t="str">
        <f>IF(TRIM(F15)&lt;&gt;"",VLOOKUP(F15,設定シート!$C$1:$D$26,2,FALSE),"")</f>
        <v/>
      </c>
      <c r="H15" s="37"/>
      <c r="I15" s="75" t="str">
        <f>IF(TRIM(H15)&lt;&gt;"",VLOOKUP(H15,設定シート!$C$1:$D$26,2,FALSE),"")</f>
        <v/>
      </c>
      <c r="J15" s="72" t="s">
        <v>6</v>
      </c>
      <c r="K15" s="59" t="s">
        <v>7</v>
      </c>
      <c r="L15" s="58" t="s">
        <v>6</v>
      </c>
      <c r="M15" s="69" t="s">
        <v>7</v>
      </c>
      <c r="N15" s="77"/>
      <c r="O15" s="78"/>
      <c r="P15" s="77"/>
      <c r="Q15" s="79"/>
      <c r="R15" s="77"/>
      <c r="S15" s="80"/>
      <c r="T15" s="3">
        <f t="shared" si="3"/>
        <v>0</v>
      </c>
      <c r="U15" s="82">
        <v>0</v>
      </c>
      <c r="V15" s="3">
        <f t="shared" si="4"/>
        <v>1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3">
        <f t="shared" si="5"/>
        <v>1</v>
      </c>
      <c r="AD15" s="46" t="str">
        <f t="shared" si="7"/>
        <v/>
      </c>
    </row>
    <row r="16" spans="1:30" x14ac:dyDescent="0.2">
      <c r="A16" s="40">
        <v>7</v>
      </c>
      <c r="B16" s="46" t="str">
        <f t="shared" si="6"/>
        <v/>
      </c>
      <c r="C16" s="23"/>
      <c r="D16" s="85"/>
      <c r="E16" s="86"/>
      <c r="F16" s="37"/>
      <c r="G16" s="44" t="str">
        <f>IF(TRIM(F16)&lt;&gt;"",VLOOKUP(F16,設定シート!$C$1:$D$26,2,FALSE),"")</f>
        <v/>
      </c>
      <c r="H16" s="37"/>
      <c r="I16" s="75" t="str">
        <f>IF(TRIM(H16)&lt;&gt;"",VLOOKUP(H16,設定シート!$C$1:$D$26,2,FALSE),"")</f>
        <v/>
      </c>
      <c r="J16" s="72"/>
      <c r="K16" s="59" t="s">
        <v>7</v>
      </c>
      <c r="L16" s="58"/>
      <c r="M16" s="69" t="s">
        <v>7</v>
      </c>
      <c r="N16" s="77"/>
      <c r="O16" s="78"/>
      <c r="P16" s="77"/>
      <c r="Q16" s="79"/>
      <c r="R16" s="77"/>
      <c r="S16" s="80"/>
      <c r="T16" s="3">
        <f t="shared" si="3"/>
        <v>0</v>
      </c>
      <c r="U16" s="82">
        <v>0</v>
      </c>
      <c r="V16" s="3">
        <f t="shared" si="4"/>
        <v>1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0</v>
      </c>
      <c r="AC16" s="3">
        <f t="shared" si="5"/>
        <v>1</v>
      </c>
      <c r="AD16" s="46" t="str">
        <f t="shared" si="7"/>
        <v/>
      </c>
    </row>
    <row r="17" spans="1:30" x14ac:dyDescent="0.2">
      <c r="A17" s="40">
        <v>8</v>
      </c>
      <c r="B17" s="46" t="str">
        <f t="shared" si="6"/>
        <v/>
      </c>
      <c r="C17" s="23"/>
      <c r="D17" s="85"/>
      <c r="E17" s="86"/>
      <c r="F17" s="37"/>
      <c r="G17" s="44" t="str">
        <f>IF(TRIM(F17)&lt;&gt;"",VLOOKUP(F17,設定シート!$C$1:$D$26,2,FALSE),"")</f>
        <v/>
      </c>
      <c r="H17" s="37"/>
      <c r="I17" s="75" t="str">
        <f>IF(TRIM(H17)&lt;&gt;"",VLOOKUP(H17,設定シート!$C$1:$D$26,2,FALSE),"")</f>
        <v/>
      </c>
      <c r="J17" s="72"/>
      <c r="K17" s="59" t="s">
        <v>7</v>
      </c>
      <c r="L17" s="58"/>
      <c r="M17" s="69" t="s">
        <v>7</v>
      </c>
      <c r="N17" s="77"/>
      <c r="O17" s="78"/>
      <c r="P17" s="77"/>
      <c r="Q17" s="79"/>
      <c r="R17" s="77"/>
      <c r="S17" s="80"/>
      <c r="T17" s="3">
        <f t="shared" si="3"/>
        <v>0</v>
      </c>
      <c r="U17" s="82">
        <v>0</v>
      </c>
      <c r="V17" s="3">
        <f t="shared" si="4"/>
        <v>1</v>
      </c>
      <c r="W17" s="82">
        <v>0</v>
      </c>
      <c r="X17" s="82">
        <v>0</v>
      </c>
      <c r="Y17" s="82">
        <v>0</v>
      </c>
      <c r="Z17" s="82">
        <v>0</v>
      </c>
      <c r="AA17" s="82">
        <v>0</v>
      </c>
      <c r="AB17" s="82">
        <v>0</v>
      </c>
      <c r="AC17" s="3">
        <f t="shared" si="5"/>
        <v>1</v>
      </c>
      <c r="AD17" s="46" t="str">
        <f t="shared" si="7"/>
        <v/>
      </c>
    </row>
    <row r="18" spans="1:30" x14ac:dyDescent="0.2">
      <c r="A18" s="40">
        <v>9</v>
      </c>
      <c r="B18" s="46" t="str">
        <f t="shared" si="6"/>
        <v/>
      </c>
      <c r="C18" s="23"/>
      <c r="D18" s="85"/>
      <c r="E18" s="86"/>
      <c r="F18" s="37"/>
      <c r="G18" s="44" t="str">
        <f>IF(TRIM(F18)&lt;&gt;"",VLOOKUP(F18,設定シート!$C$1:$D$26,2,FALSE),"")</f>
        <v/>
      </c>
      <c r="H18" s="37"/>
      <c r="I18" s="75" t="str">
        <f>IF(TRIM(H18)&lt;&gt;"",VLOOKUP(H18,設定シート!$C$1:$D$26,2,FALSE),"")</f>
        <v/>
      </c>
      <c r="J18" s="72"/>
      <c r="K18" s="59" t="s">
        <v>7</v>
      </c>
      <c r="L18" s="58"/>
      <c r="M18" s="69" t="s">
        <v>7</v>
      </c>
      <c r="N18" s="77"/>
      <c r="O18" s="78"/>
      <c r="P18" s="77"/>
      <c r="Q18" s="79"/>
      <c r="R18" s="77"/>
      <c r="S18" s="80"/>
      <c r="T18" s="3">
        <f t="shared" si="3"/>
        <v>0</v>
      </c>
      <c r="U18" s="82">
        <v>0</v>
      </c>
      <c r="V18" s="3">
        <f t="shared" si="4"/>
        <v>1</v>
      </c>
      <c r="W18" s="82">
        <v>0</v>
      </c>
      <c r="X18" s="82">
        <v>0</v>
      </c>
      <c r="Y18" s="82">
        <v>0</v>
      </c>
      <c r="Z18" s="82">
        <v>0</v>
      </c>
      <c r="AA18" s="82">
        <v>0</v>
      </c>
      <c r="AB18" s="82">
        <v>0</v>
      </c>
      <c r="AC18" s="3">
        <f t="shared" si="5"/>
        <v>1</v>
      </c>
      <c r="AD18" s="46" t="str">
        <f t="shared" si="7"/>
        <v/>
      </c>
    </row>
    <row r="19" spans="1:30" x14ac:dyDescent="0.2">
      <c r="A19" s="40">
        <v>10</v>
      </c>
      <c r="B19" s="46" t="str">
        <f t="shared" si="6"/>
        <v/>
      </c>
      <c r="C19" s="23"/>
      <c r="D19" s="85"/>
      <c r="E19" s="86"/>
      <c r="F19" s="37"/>
      <c r="G19" s="44" t="str">
        <f>IF(TRIM(F19)&lt;&gt;"",VLOOKUP(F19,設定シート!$C$1:$D$26,2,FALSE),"")</f>
        <v/>
      </c>
      <c r="H19" s="37"/>
      <c r="I19" s="75" t="str">
        <f>IF(TRIM(H19)&lt;&gt;"",VLOOKUP(H19,設定シート!$C$1:$D$26,2,FALSE),"")</f>
        <v/>
      </c>
      <c r="J19" s="72" t="s">
        <v>6</v>
      </c>
      <c r="K19" s="59" t="s">
        <v>7</v>
      </c>
      <c r="L19" s="58" t="s">
        <v>6</v>
      </c>
      <c r="M19" s="69" t="s">
        <v>7</v>
      </c>
      <c r="N19" s="77"/>
      <c r="O19" s="78"/>
      <c r="P19" s="77"/>
      <c r="Q19" s="79"/>
      <c r="R19" s="77"/>
      <c r="S19" s="80"/>
      <c r="T19" s="3">
        <f t="shared" si="3"/>
        <v>0</v>
      </c>
      <c r="U19" s="82">
        <v>0</v>
      </c>
      <c r="V19" s="3">
        <f t="shared" si="4"/>
        <v>1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3">
        <f t="shared" si="5"/>
        <v>1</v>
      </c>
      <c r="AD19" s="46" t="str">
        <f t="shared" si="7"/>
        <v/>
      </c>
    </row>
    <row r="20" spans="1:30" x14ac:dyDescent="0.2">
      <c r="A20" s="40">
        <v>11</v>
      </c>
      <c r="B20" s="46" t="str">
        <f t="shared" si="6"/>
        <v/>
      </c>
      <c r="C20" s="23"/>
      <c r="D20" s="85"/>
      <c r="E20" s="86"/>
      <c r="F20" s="37"/>
      <c r="G20" s="44" t="str">
        <f>IF(TRIM(F20)&lt;&gt;"",VLOOKUP(F20,設定シート!$C$1:$D$26,2,FALSE),"")</f>
        <v/>
      </c>
      <c r="H20" s="37"/>
      <c r="I20" s="75" t="str">
        <f>IF(TRIM(H20)&lt;&gt;"",VLOOKUP(H20,設定シート!$C$1:$D$26,2,FALSE),"")</f>
        <v/>
      </c>
      <c r="J20" s="72" t="s">
        <v>6</v>
      </c>
      <c r="K20" s="59" t="s">
        <v>7</v>
      </c>
      <c r="L20" s="58" t="s">
        <v>6</v>
      </c>
      <c r="M20" s="69" t="s">
        <v>7</v>
      </c>
      <c r="N20" s="77"/>
      <c r="O20" s="78"/>
      <c r="P20" s="77"/>
      <c r="Q20" s="79"/>
      <c r="R20" s="77"/>
      <c r="S20" s="80"/>
      <c r="T20" s="3">
        <f t="shared" si="3"/>
        <v>0</v>
      </c>
      <c r="U20" s="82">
        <v>0</v>
      </c>
      <c r="V20" s="3">
        <f t="shared" si="4"/>
        <v>1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3">
        <f t="shared" si="5"/>
        <v>1</v>
      </c>
      <c r="AD20" s="46" t="str">
        <f t="shared" si="7"/>
        <v/>
      </c>
    </row>
    <row r="21" spans="1:30" x14ac:dyDescent="0.2">
      <c r="A21" s="40">
        <v>12</v>
      </c>
      <c r="B21" s="46" t="str">
        <f t="shared" si="6"/>
        <v/>
      </c>
      <c r="C21" s="23"/>
      <c r="D21" s="85"/>
      <c r="E21" s="86"/>
      <c r="F21" s="37"/>
      <c r="G21" s="44" t="str">
        <f>IF(TRIM(F21)&lt;&gt;"",VLOOKUP(F21,設定シート!$C$1:$D$26,2,FALSE),"")</f>
        <v/>
      </c>
      <c r="H21" s="37"/>
      <c r="I21" s="75" t="str">
        <f>IF(TRIM(H21)&lt;&gt;"",VLOOKUP(H21,設定シート!$C$1:$D$26,2,FALSE),"")</f>
        <v/>
      </c>
      <c r="J21" s="72" t="s">
        <v>6</v>
      </c>
      <c r="K21" s="59" t="s">
        <v>7</v>
      </c>
      <c r="L21" s="58" t="s">
        <v>6</v>
      </c>
      <c r="M21" s="69" t="s">
        <v>7</v>
      </c>
      <c r="N21" s="77"/>
      <c r="O21" s="78"/>
      <c r="P21" s="77"/>
      <c r="Q21" s="79"/>
      <c r="R21" s="77"/>
      <c r="S21" s="80"/>
      <c r="T21" s="3">
        <f t="shared" si="3"/>
        <v>0</v>
      </c>
      <c r="U21" s="82">
        <v>0</v>
      </c>
      <c r="V21" s="3">
        <f t="shared" si="4"/>
        <v>1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3">
        <f t="shared" si="5"/>
        <v>1</v>
      </c>
      <c r="AD21" s="46" t="str">
        <f t="shared" si="7"/>
        <v/>
      </c>
    </row>
    <row r="22" spans="1:30" x14ac:dyDescent="0.2">
      <c r="A22" s="40">
        <v>13</v>
      </c>
      <c r="B22" s="46" t="str">
        <f t="shared" si="6"/>
        <v/>
      </c>
      <c r="C22" s="23"/>
      <c r="D22" s="85"/>
      <c r="E22" s="86"/>
      <c r="F22" s="37"/>
      <c r="G22" s="44" t="str">
        <f>IF(TRIM(F22)&lt;&gt;"",VLOOKUP(F22,設定シート!$C$1:$D$26,2,FALSE),"")</f>
        <v/>
      </c>
      <c r="H22" s="37"/>
      <c r="I22" s="75" t="str">
        <f>IF(TRIM(H22)&lt;&gt;"",VLOOKUP(H22,設定シート!$C$1:$D$26,2,FALSE),"")</f>
        <v/>
      </c>
      <c r="J22" s="72" t="s">
        <v>6</v>
      </c>
      <c r="K22" s="59" t="s">
        <v>7</v>
      </c>
      <c r="L22" s="58" t="s">
        <v>6</v>
      </c>
      <c r="M22" s="69" t="s">
        <v>7</v>
      </c>
      <c r="N22" s="77"/>
      <c r="O22" s="78"/>
      <c r="P22" s="77"/>
      <c r="Q22" s="79"/>
      <c r="R22" s="77"/>
      <c r="S22" s="80"/>
      <c r="T22" s="3">
        <f t="shared" si="3"/>
        <v>0</v>
      </c>
      <c r="U22" s="82">
        <v>0</v>
      </c>
      <c r="V22" s="3">
        <f t="shared" si="4"/>
        <v>1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3">
        <f t="shared" si="5"/>
        <v>1</v>
      </c>
      <c r="AD22" s="46" t="str">
        <f t="shared" si="7"/>
        <v/>
      </c>
    </row>
    <row r="23" spans="1:30" x14ac:dyDescent="0.2">
      <c r="A23" s="40">
        <v>14</v>
      </c>
      <c r="B23" s="46" t="str">
        <f t="shared" si="6"/>
        <v/>
      </c>
      <c r="C23" s="23"/>
      <c r="D23" s="85"/>
      <c r="E23" s="86"/>
      <c r="F23" s="37"/>
      <c r="G23" s="44" t="str">
        <f>IF(TRIM(F23)&lt;&gt;"",VLOOKUP(F23,設定シート!$C$1:$D$26,2,FALSE),"")</f>
        <v/>
      </c>
      <c r="H23" s="37"/>
      <c r="I23" s="75" t="str">
        <f>IF(TRIM(H23)&lt;&gt;"",VLOOKUP(H23,設定シート!$C$1:$D$26,2,FALSE),"")</f>
        <v/>
      </c>
      <c r="J23" s="72" t="s">
        <v>6</v>
      </c>
      <c r="K23" s="59" t="s">
        <v>7</v>
      </c>
      <c r="L23" s="58" t="s">
        <v>6</v>
      </c>
      <c r="M23" s="69" t="s">
        <v>7</v>
      </c>
      <c r="N23" s="77"/>
      <c r="O23" s="78"/>
      <c r="P23" s="77"/>
      <c r="Q23" s="79"/>
      <c r="R23" s="77"/>
      <c r="S23" s="80"/>
      <c r="T23" s="3">
        <f t="shared" si="3"/>
        <v>0</v>
      </c>
      <c r="U23" s="82">
        <v>0</v>
      </c>
      <c r="V23" s="3">
        <f t="shared" si="4"/>
        <v>1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3">
        <f t="shared" si="5"/>
        <v>1</v>
      </c>
      <c r="AD23" s="46" t="str">
        <f t="shared" si="7"/>
        <v/>
      </c>
    </row>
    <row r="24" spans="1:30" x14ac:dyDescent="0.2">
      <c r="A24" s="40">
        <v>15</v>
      </c>
      <c r="B24" s="46" t="str">
        <f t="shared" si="6"/>
        <v/>
      </c>
      <c r="C24" s="23"/>
      <c r="D24" s="85"/>
      <c r="E24" s="86"/>
      <c r="F24" s="37"/>
      <c r="G24" s="44" t="str">
        <f>IF(TRIM(F24)&lt;&gt;"",VLOOKUP(F24,設定シート!$C$1:$D$26,2,FALSE),"")</f>
        <v/>
      </c>
      <c r="H24" s="37"/>
      <c r="I24" s="75" t="str">
        <f>IF(TRIM(H24)&lt;&gt;"",VLOOKUP(H24,設定シート!$C$1:$D$26,2,FALSE),"")</f>
        <v/>
      </c>
      <c r="J24" s="72" t="s">
        <v>6</v>
      </c>
      <c r="K24" s="59" t="s">
        <v>7</v>
      </c>
      <c r="L24" s="58" t="s">
        <v>6</v>
      </c>
      <c r="M24" s="69" t="s">
        <v>7</v>
      </c>
      <c r="N24" s="77"/>
      <c r="O24" s="78"/>
      <c r="P24" s="77"/>
      <c r="Q24" s="79"/>
      <c r="R24" s="77"/>
      <c r="S24" s="80"/>
      <c r="T24" s="3">
        <f t="shared" si="3"/>
        <v>0</v>
      </c>
      <c r="U24" s="82">
        <v>0</v>
      </c>
      <c r="V24" s="3">
        <f t="shared" si="4"/>
        <v>1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2">
        <v>0</v>
      </c>
      <c r="AC24" s="3">
        <f t="shared" si="5"/>
        <v>1</v>
      </c>
      <c r="AD24" s="46" t="str">
        <f t="shared" si="7"/>
        <v/>
      </c>
    </row>
    <row r="25" spans="1:30" x14ac:dyDescent="0.2">
      <c r="A25" s="40">
        <v>16</v>
      </c>
      <c r="B25" s="46" t="str">
        <f t="shared" si="6"/>
        <v/>
      </c>
      <c r="C25" s="23"/>
      <c r="D25" s="85"/>
      <c r="E25" s="86"/>
      <c r="F25" s="37"/>
      <c r="G25" s="44" t="str">
        <f>IF(TRIM(F25)&lt;&gt;"",VLOOKUP(F25,設定シート!$C$1:$D$26,2,FALSE),"")</f>
        <v/>
      </c>
      <c r="H25" s="37"/>
      <c r="I25" s="75" t="str">
        <f>IF(TRIM(H25)&lt;&gt;"",VLOOKUP(H25,設定シート!$C$1:$D$26,2,FALSE),"")</f>
        <v/>
      </c>
      <c r="J25" s="72" t="s">
        <v>6</v>
      </c>
      <c r="K25" s="59" t="s">
        <v>7</v>
      </c>
      <c r="L25" s="58" t="s">
        <v>6</v>
      </c>
      <c r="M25" s="69" t="s">
        <v>7</v>
      </c>
      <c r="N25" s="77"/>
      <c r="O25" s="78"/>
      <c r="P25" s="77"/>
      <c r="Q25" s="79"/>
      <c r="R25" s="77"/>
      <c r="S25" s="80"/>
      <c r="T25" s="3">
        <f t="shared" si="3"/>
        <v>0</v>
      </c>
      <c r="U25" s="82">
        <v>0</v>
      </c>
      <c r="V25" s="3">
        <f t="shared" si="4"/>
        <v>1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2">
        <v>0</v>
      </c>
      <c r="AC25" s="3">
        <f t="shared" si="5"/>
        <v>1</v>
      </c>
      <c r="AD25" s="46" t="str">
        <f t="shared" si="7"/>
        <v/>
      </c>
    </row>
    <row r="26" spans="1:30" x14ac:dyDescent="0.2">
      <c r="A26" s="40">
        <v>17</v>
      </c>
      <c r="B26" s="46" t="str">
        <f t="shared" si="6"/>
        <v/>
      </c>
      <c r="C26" s="23"/>
      <c r="D26" s="85"/>
      <c r="E26" s="86"/>
      <c r="F26" s="37"/>
      <c r="G26" s="44" t="str">
        <f>IF(TRIM(F26)&lt;&gt;"",VLOOKUP(F26,設定シート!$C$1:$D$26,2,FALSE),"")</f>
        <v/>
      </c>
      <c r="H26" s="37"/>
      <c r="I26" s="75" t="str">
        <f>IF(TRIM(H26)&lt;&gt;"",VLOOKUP(H26,設定シート!$C$1:$D$26,2,FALSE),"")</f>
        <v/>
      </c>
      <c r="J26" s="72" t="s">
        <v>6</v>
      </c>
      <c r="K26" s="59" t="s">
        <v>7</v>
      </c>
      <c r="L26" s="58" t="s">
        <v>6</v>
      </c>
      <c r="M26" s="69" t="s">
        <v>7</v>
      </c>
      <c r="N26" s="77"/>
      <c r="O26" s="78"/>
      <c r="P26" s="77"/>
      <c r="Q26" s="79"/>
      <c r="R26" s="77"/>
      <c r="S26" s="80"/>
      <c r="T26" s="3">
        <f t="shared" si="3"/>
        <v>0</v>
      </c>
      <c r="U26" s="82">
        <v>0</v>
      </c>
      <c r="V26" s="3">
        <f t="shared" si="4"/>
        <v>1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3">
        <f t="shared" si="5"/>
        <v>1</v>
      </c>
      <c r="AD26" s="46" t="str">
        <f t="shared" si="7"/>
        <v/>
      </c>
    </row>
    <row r="27" spans="1:30" x14ac:dyDescent="0.2">
      <c r="A27" s="40">
        <v>18</v>
      </c>
      <c r="B27" s="46" t="str">
        <f t="shared" si="6"/>
        <v/>
      </c>
      <c r="C27" s="23"/>
      <c r="D27" s="85"/>
      <c r="E27" s="86"/>
      <c r="F27" s="37"/>
      <c r="G27" s="44" t="str">
        <f>IF(TRIM(F27)&lt;&gt;"",VLOOKUP(F27,設定シート!$C$1:$D$26,2,FALSE),"")</f>
        <v/>
      </c>
      <c r="H27" s="37"/>
      <c r="I27" s="75" t="str">
        <f>IF(TRIM(H27)&lt;&gt;"",VLOOKUP(H27,設定シート!$C$1:$D$26,2,FALSE),"")</f>
        <v/>
      </c>
      <c r="J27" s="72" t="s">
        <v>6</v>
      </c>
      <c r="K27" s="59" t="s">
        <v>7</v>
      </c>
      <c r="L27" s="58" t="s">
        <v>6</v>
      </c>
      <c r="M27" s="69" t="s">
        <v>7</v>
      </c>
      <c r="N27" s="77"/>
      <c r="O27" s="78"/>
      <c r="P27" s="77"/>
      <c r="Q27" s="79"/>
      <c r="R27" s="77"/>
      <c r="S27" s="80"/>
      <c r="T27" s="3">
        <f t="shared" si="3"/>
        <v>0</v>
      </c>
      <c r="U27" s="82">
        <v>0</v>
      </c>
      <c r="V27" s="3">
        <f t="shared" si="4"/>
        <v>1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3">
        <f t="shared" si="5"/>
        <v>1</v>
      </c>
      <c r="AD27" s="46" t="str">
        <f t="shared" si="7"/>
        <v/>
      </c>
    </row>
    <row r="28" spans="1:30" x14ac:dyDescent="0.2">
      <c r="A28" s="40">
        <v>19</v>
      </c>
      <c r="B28" s="46" t="str">
        <f t="shared" si="6"/>
        <v/>
      </c>
      <c r="C28" s="23"/>
      <c r="D28" s="85"/>
      <c r="E28" s="86"/>
      <c r="F28" s="37"/>
      <c r="G28" s="44" t="str">
        <f>IF(TRIM(F28)&lt;&gt;"",VLOOKUP(F28,設定シート!$C$1:$D$26,2,FALSE),"")</f>
        <v/>
      </c>
      <c r="H28" s="37"/>
      <c r="I28" s="75" t="str">
        <f>IF(TRIM(H28)&lt;&gt;"",VLOOKUP(H28,設定シート!$C$1:$D$26,2,FALSE),"")</f>
        <v/>
      </c>
      <c r="J28" s="72" t="s">
        <v>6</v>
      </c>
      <c r="K28" s="59" t="s">
        <v>7</v>
      </c>
      <c r="L28" s="58" t="s">
        <v>6</v>
      </c>
      <c r="M28" s="69" t="s">
        <v>7</v>
      </c>
      <c r="N28" s="77"/>
      <c r="O28" s="78"/>
      <c r="P28" s="77"/>
      <c r="Q28" s="79"/>
      <c r="R28" s="77"/>
      <c r="S28" s="80"/>
      <c r="T28" s="3">
        <f t="shared" si="3"/>
        <v>0</v>
      </c>
      <c r="U28" s="82">
        <v>0</v>
      </c>
      <c r="V28" s="3">
        <f t="shared" si="4"/>
        <v>1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3">
        <f t="shared" si="5"/>
        <v>1</v>
      </c>
      <c r="AD28" s="46" t="str">
        <f t="shared" si="7"/>
        <v/>
      </c>
    </row>
    <row r="29" spans="1:30" x14ac:dyDescent="0.2">
      <c r="A29" s="40">
        <v>20</v>
      </c>
      <c r="B29" s="46" t="str">
        <f t="shared" si="6"/>
        <v/>
      </c>
      <c r="C29" s="23"/>
      <c r="D29" s="85"/>
      <c r="E29" s="86"/>
      <c r="F29" s="37"/>
      <c r="G29" s="44" t="str">
        <f>IF(TRIM(F29)&lt;&gt;"",VLOOKUP(F29,設定シート!$C$1:$D$26,2,FALSE),"")</f>
        <v/>
      </c>
      <c r="H29" s="37"/>
      <c r="I29" s="75" t="str">
        <f>IF(TRIM(H29)&lt;&gt;"",VLOOKUP(H29,設定シート!$C$1:$D$26,2,FALSE),"")</f>
        <v/>
      </c>
      <c r="J29" s="72" t="s">
        <v>6</v>
      </c>
      <c r="K29" s="59" t="s">
        <v>7</v>
      </c>
      <c r="L29" s="58" t="s">
        <v>6</v>
      </c>
      <c r="M29" s="69" t="s">
        <v>7</v>
      </c>
      <c r="N29" s="77"/>
      <c r="O29" s="78"/>
      <c r="P29" s="77"/>
      <c r="Q29" s="79"/>
      <c r="R29" s="77"/>
      <c r="S29" s="80"/>
      <c r="T29" s="3">
        <f t="shared" si="3"/>
        <v>0</v>
      </c>
      <c r="U29" s="82">
        <v>0</v>
      </c>
      <c r="V29" s="3">
        <f t="shared" si="4"/>
        <v>1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3">
        <f t="shared" si="5"/>
        <v>1</v>
      </c>
      <c r="AD29" s="46" t="str">
        <f t="shared" si="7"/>
        <v/>
      </c>
    </row>
    <row r="30" spans="1:30" x14ac:dyDescent="0.2">
      <c r="A30" s="40">
        <v>21</v>
      </c>
      <c r="B30" s="46" t="str">
        <f t="shared" si="6"/>
        <v/>
      </c>
      <c r="C30" s="23"/>
      <c r="D30" s="85"/>
      <c r="E30" s="86"/>
      <c r="F30" s="37"/>
      <c r="G30" s="44" t="str">
        <f>IF(TRIM(F30)&lt;&gt;"",VLOOKUP(F30,設定シート!$C$1:$D$26,2,FALSE),"")</f>
        <v/>
      </c>
      <c r="H30" s="37"/>
      <c r="I30" s="75" t="str">
        <f>IF(TRIM(H30)&lt;&gt;"",VLOOKUP(H30,設定シート!$C$1:$D$26,2,FALSE),"")</f>
        <v/>
      </c>
      <c r="J30" s="72" t="s">
        <v>6</v>
      </c>
      <c r="K30" s="59" t="s">
        <v>7</v>
      </c>
      <c r="L30" s="58" t="s">
        <v>6</v>
      </c>
      <c r="M30" s="69" t="s">
        <v>7</v>
      </c>
      <c r="N30" s="77"/>
      <c r="O30" s="78"/>
      <c r="P30" s="77"/>
      <c r="Q30" s="79"/>
      <c r="R30" s="77"/>
      <c r="S30" s="80"/>
      <c r="T30" s="3">
        <f t="shared" si="3"/>
        <v>0</v>
      </c>
      <c r="U30" s="82">
        <v>0</v>
      </c>
      <c r="V30" s="3">
        <f t="shared" si="4"/>
        <v>1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3">
        <f t="shared" si="5"/>
        <v>1</v>
      </c>
      <c r="AD30" s="46" t="str">
        <f t="shared" si="7"/>
        <v/>
      </c>
    </row>
    <row r="31" spans="1:30" x14ac:dyDescent="0.2">
      <c r="A31" s="40">
        <v>22</v>
      </c>
      <c r="B31" s="46" t="str">
        <f t="shared" si="6"/>
        <v/>
      </c>
      <c r="C31" s="23"/>
      <c r="D31" s="85"/>
      <c r="E31" s="86"/>
      <c r="F31" s="37"/>
      <c r="G31" s="44" t="str">
        <f>IF(TRIM(F31)&lt;&gt;"",VLOOKUP(F31,設定シート!$C$1:$D$26,2,FALSE),"")</f>
        <v/>
      </c>
      <c r="H31" s="37"/>
      <c r="I31" s="75" t="str">
        <f>IF(TRIM(H31)&lt;&gt;"",VLOOKUP(H31,設定シート!$C$1:$D$26,2,FALSE),"")</f>
        <v/>
      </c>
      <c r="J31" s="72" t="s">
        <v>6</v>
      </c>
      <c r="K31" s="59" t="s">
        <v>7</v>
      </c>
      <c r="L31" s="58" t="s">
        <v>6</v>
      </c>
      <c r="M31" s="69" t="s">
        <v>7</v>
      </c>
      <c r="N31" s="77"/>
      <c r="O31" s="78"/>
      <c r="P31" s="77"/>
      <c r="Q31" s="79"/>
      <c r="R31" s="77"/>
      <c r="S31" s="80"/>
      <c r="T31" s="3">
        <f t="shared" si="3"/>
        <v>0</v>
      </c>
      <c r="U31" s="82">
        <v>0</v>
      </c>
      <c r="V31" s="3">
        <f t="shared" si="4"/>
        <v>1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3">
        <f t="shared" si="5"/>
        <v>1</v>
      </c>
      <c r="AD31" s="46" t="str">
        <f t="shared" si="7"/>
        <v/>
      </c>
    </row>
    <row r="32" spans="1:30" x14ac:dyDescent="0.2">
      <c r="A32" s="40">
        <v>23</v>
      </c>
      <c r="B32" s="46" t="str">
        <f t="shared" si="6"/>
        <v/>
      </c>
      <c r="C32" s="23"/>
      <c r="D32" s="85"/>
      <c r="E32" s="86"/>
      <c r="F32" s="37"/>
      <c r="G32" s="44" t="str">
        <f>IF(TRIM(F32)&lt;&gt;"",VLOOKUP(F32,設定シート!$C$1:$D$26,2,FALSE),"")</f>
        <v/>
      </c>
      <c r="H32" s="37"/>
      <c r="I32" s="75" t="str">
        <f>IF(TRIM(H32)&lt;&gt;"",VLOOKUP(H32,設定シート!$C$1:$D$26,2,FALSE),"")</f>
        <v/>
      </c>
      <c r="J32" s="72" t="s">
        <v>6</v>
      </c>
      <c r="K32" s="59" t="s">
        <v>7</v>
      </c>
      <c r="L32" s="58" t="s">
        <v>6</v>
      </c>
      <c r="M32" s="69" t="s">
        <v>7</v>
      </c>
      <c r="N32" s="77"/>
      <c r="O32" s="78"/>
      <c r="P32" s="77"/>
      <c r="Q32" s="79"/>
      <c r="R32" s="77"/>
      <c r="S32" s="80"/>
      <c r="T32" s="3">
        <f t="shared" si="3"/>
        <v>0</v>
      </c>
      <c r="U32" s="82">
        <v>0</v>
      </c>
      <c r="V32" s="3">
        <f t="shared" si="4"/>
        <v>1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3">
        <f t="shared" si="5"/>
        <v>1</v>
      </c>
      <c r="AD32" s="46" t="str">
        <f t="shared" si="7"/>
        <v/>
      </c>
    </row>
    <row r="33" spans="1:30" x14ac:dyDescent="0.2">
      <c r="A33" s="40">
        <v>24</v>
      </c>
      <c r="B33" s="46" t="str">
        <f t="shared" si="6"/>
        <v/>
      </c>
      <c r="C33" s="23"/>
      <c r="D33" s="85"/>
      <c r="E33" s="86"/>
      <c r="F33" s="37"/>
      <c r="G33" s="44" t="str">
        <f>IF(TRIM(F33)&lt;&gt;"",VLOOKUP(F33,設定シート!$C$1:$D$26,2,FALSE),"")</f>
        <v/>
      </c>
      <c r="H33" s="37"/>
      <c r="I33" s="75" t="str">
        <f>IF(TRIM(H33)&lt;&gt;"",VLOOKUP(H33,設定シート!$C$1:$D$26,2,FALSE),"")</f>
        <v/>
      </c>
      <c r="J33" s="72" t="s">
        <v>6</v>
      </c>
      <c r="K33" s="59" t="s">
        <v>7</v>
      </c>
      <c r="L33" s="58" t="s">
        <v>6</v>
      </c>
      <c r="M33" s="69" t="s">
        <v>7</v>
      </c>
      <c r="N33" s="77"/>
      <c r="O33" s="78"/>
      <c r="P33" s="77"/>
      <c r="Q33" s="79"/>
      <c r="R33" s="77"/>
      <c r="S33" s="80"/>
      <c r="T33" s="3">
        <f t="shared" si="3"/>
        <v>0</v>
      </c>
      <c r="U33" s="82">
        <v>0</v>
      </c>
      <c r="V33" s="3">
        <f t="shared" si="4"/>
        <v>1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3">
        <f t="shared" si="5"/>
        <v>1</v>
      </c>
      <c r="AD33" s="46" t="str">
        <f t="shared" si="7"/>
        <v/>
      </c>
    </row>
    <row r="34" spans="1:30" x14ac:dyDescent="0.2">
      <c r="A34" s="40">
        <v>25</v>
      </c>
      <c r="B34" s="46" t="str">
        <f t="shared" si="6"/>
        <v/>
      </c>
      <c r="C34" s="23"/>
      <c r="D34" s="85"/>
      <c r="E34" s="86"/>
      <c r="F34" s="37"/>
      <c r="G34" s="44" t="str">
        <f>IF(TRIM(F34)&lt;&gt;"",VLOOKUP(F34,設定シート!$C$1:$D$26,2,FALSE),"")</f>
        <v/>
      </c>
      <c r="H34" s="37"/>
      <c r="I34" s="75" t="str">
        <f>IF(TRIM(H34)&lt;&gt;"",VLOOKUP(H34,設定シート!$C$1:$D$26,2,FALSE),"")</f>
        <v/>
      </c>
      <c r="J34" s="72" t="s">
        <v>6</v>
      </c>
      <c r="K34" s="59" t="s">
        <v>7</v>
      </c>
      <c r="L34" s="58" t="s">
        <v>6</v>
      </c>
      <c r="M34" s="69" t="s">
        <v>7</v>
      </c>
      <c r="N34" s="77"/>
      <c r="O34" s="78"/>
      <c r="P34" s="77"/>
      <c r="Q34" s="79"/>
      <c r="R34" s="77"/>
      <c r="S34" s="80"/>
      <c r="T34" s="3">
        <f t="shared" si="3"/>
        <v>0</v>
      </c>
      <c r="U34" s="82">
        <v>0</v>
      </c>
      <c r="V34" s="3">
        <f t="shared" si="4"/>
        <v>1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3">
        <f t="shared" si="5"/>
        <v>1</v>
      </c>
      <c r="AD34" s="46" t="str">
        <f t="shared" si="7"/>
        <v/>
      </c>
    </row>
    <row r="35" spans="1:30" x14ac:dyDescent="0.2">
      <c r="A35" s="40">
        <v>26</v>
      </c>
      <c r="B35" s="46" t="str">
        <f t="shared" si="6"/>
        <v/>
      </c>
      <c r="C35" s="23"/>
      <c r="D35" s="85"/>
      <c r="E35" s="86"/>
      <c r="F35" s="37"/>
      <c r="G35" s="44" t="str">
        <f>IF(TRIM(F35)&lt;&gt;"",VLOOKUP(F35,設定シート!$C$1:$D$26,2,FALSE),"")</f>
        <v/>
      </c>
      <c r="H35" s="37"/>
      <c r="I35" s="75" t="str">
        <f>IF(TRIM(H35)&lt;&gt;"",VLOOKUP(H35,設定シート!$C$1:$D$26,2,FALSE),"")</f>
        <v/>
      </c>
      <c r="J35" s="72" t="s">
        <v>6</v>
      </c>
      <c r="K35" s="59" t="s">
        <v>7</v>
      </c>
      <c r="L35" s="58" t="s">
        <v>6</v>
      </c>
      <c r="M35" s="69" t="s">
        <v>7</v>
      </c>
      <c r="N35" s="77"/>
      <c r="O35" s="78"/>
      <c r="P35" s="77"/>
      <c r="Q35" s="79"/>
      <c r="R35" s="77"/>
      <c r="S35" s="80"/>
      <c r="T35" s="3">
        <f t="shared" si="3"/>
        <v>0</v>
      </c>
      <c r="U35" s="82">
        <v>0</v>
      </c>
      <c r="V35" s="3">
        <f t="shared" si="4"/>
        <v>1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3">
        <f t="shared" si="5"/>
        <v>1</v>
      </c>
      <c r="AD35" s="46" t="str">
        <f t="shared" si="7"/>
        <v/>
      </c>
    </row>
    <row r="36" spans="1:30" x14ac:dyDescent="0.2">
      <c r="A36" s="40">
        <v>27</v>
      </c>
      <c r="B36" s="46" t="str">
        <f t="shared" si="6"/>
        <v/>
      </c>
      <c r="C36" s="23"/>
      <c r="D36" s="85"/>
      <c r="E36" s="86"/>
      <c r="F36" s="37"/>
      <c r="G36" s="44" t="str">
        <f>IF(TRIM(F36)&lt;&gt;"",VLOOKUP(F36,設定シート!$C$1:$D$26,2,FALSE),"")</f>
        <v/>
      </c>
      <c r="H36" s="37"/>
      <c r="I36" s="75" t="str">
        <f>IF(TRIM(H36)&lt;&gt;"",VLOOKUP(H36,設定シート!$C$1:$D$26,2,FALSE),"")</f>
        <v/>
      </c>
      <c r="J36" s="72" t="s">
        <v>6</v>
      </c>
      <c r="K36" s="59" t="s">
        <v>7</v>
      </c>
      <c r="L36" s="58" t="s">
        <v>6</v>
      </c>
      <c r="M36" s="69" t="s">
        <v>7</v>
      </c>
      <c r="N36" s="77"/>
      <c r="O36" s="78"/>
      <c r="P36" s="77"/>
      <c r="Q36" s="79"/>
      <c r="R36" s="77"/>
      <c r="S36" s="80"/>
      <c r="T36" s="109">
        <f t="shared" si="3"/>
        <v>0</v>
      </c>
      <c r="U36" s="110">
        <v>0</v>
      </c>
      <c r="V36" s="109">
        <f t="shared" si="4"/>
        <v>1</v>
      </c>
      <c r="W36" s="110">
        <v>0</v>
      </c>
      <c r="X36" s="110">
        <v>0</v>
      </c>
      <c r="Y36" s="110">
        <v>0</v>
      </c>
      <c r="Z36" s="110">
        <v>0</v>
      </c>
      <c r="AA36" s="110">
        <v>0</v>
      </c>
      <c r="AB36" s="110">
        <v>0</v>
      </c>
      <c r="AC36" s="109">
        <f t="shared" si="5"/>
        <v>1</v>
      </c>
      <c r="AD36" s="46" t="str">
        <f t="shared" si="7"/>
        <v/>
      </c>
    </row>
    <row r="37" spans="1:30" x14ac:dyDescent="0.2">
      <c r="A37" s="40">
        <v>28</v>
      </c>
      <c r="B37" s="46" t="str">
        <f t="shared" si="6"/>
        <v/>
      </c>
      <c r="C37" s="23"/>
      <c r="D37" s="85"/>
      <c r="E37" s="86"/>
      <c r="F37" s="37"/>
      <c r="G37" s="44" t="str">
        <f>IF(TRIM(F37)&lt;&gt;"",VLOOKUP(F37,設定シート!$C$1:$D$26,2,FALSE),"")</f>
        <v/>
      </c>
      <c r="H37" s="37"/>
      <c r="I37" s="75" t="str">
        <f>IF(TRIM(H37)&lt;&gt;"",VLOOKUP(H37,設定シート!$C$1:$D$26,2,FALSE),"")</f>
        <v/>
      </c>
      <c r="J37" s="72" t="s">
        <v>6</v>
      </c>
      <c r="K37" s="59" t="s">
        <v>7</v>
      </c>
      <c r="L37" s="58" t="s">
        <v>6</v>
      </c>
      <c r="M37" s="69" t="s">
        <v>7</v>
      </c>
      <c r="N37" s="77"/>
      <c r="O37" s="78"/>
      <c r="P37" s="77"/>
      <c r="Q37" s="79"/>
      <c r="R37" s="77"/>
      <c r="S37" s="80"/>
      <c r="T37" s="109">
        <f t="shared" si="3"/>
        <v>0</v>
      </c>
      <c r="U37" s="110">
        <v>0</v>
      </c>
      <c r="V37" s="109">
        <f t="shared" si="4"/>
        <v>1</v>
      </c>
      <c r="W37" s="110">
        <v>0</v>
      </c>
      <c r="X37" s="110">
        <v>0</v>
      </c>
      <c r="Y37" s="110">
        <v>0</v>
      </c>
      <c r="Z37" s="110">
        <v>0</v>
      </c>
      <c r="AA37" s="110">
        <v>0</v>
      </c>
      <c r="AB37" s="110">
        <v>0</v>
      </c>
      <c r="AC37" s="109">
        <f t="shared" si="5"/>
        <v>1</v>
      </c>
      <c r="AD37" s="46" t="str">
        <f t="shared" si="7"/>
        <v/>
      </c>
    </row>
    <row r="38" spans="1:30" x14ac:dyDescent="0.2">
      <c r="A38" s="40">
        <v>29</v>
      </c>
      <c r="B38" s="46" t="str">
        <f t="shared" si="6"/>
        <v/>
      </c>
      <c r="C38" s="23"/>
      <c r="D38" s="85"/>
      <c r="E38" s="86"/>
      <c r="F38" s="37"/>
      <c r="G38" s="44" t="str">
        <f>IF(TRIM(F38)&lt;&gt;"",VLOOKUP(F38,設定シート!$C$1:$D$26,2,FALSE),"")</f>
        <v/>
      </c>
      <c r="H38" s="37"/>
      <c r="I38" s="75" t="str">
        <f>IF(TRIM(H38)&lt;&gt;"",VLOOKUP(H38,設定シート!$C$1:$D$26,2,FALSE),"")</f>
        <v/>
      </c>
      <c r="J38" s="72" t="s">
        <v>6</v>
      </c>
      <c r="K38" s="59" t="s">
        <v>7</v>
      </c>
      <c r="L38" s="58" t="s">
        <v>6</v>
      </c>
      <c r="M38" s="69" t="s">
        <v>7</v>
      </c>
      <c r="N38" s="77"/>
      <c r="O38" s="78"/>
      <c r="P38" s="77"/>
      <c r="Q38" s="79"/>
      <c r="R38" s="77"/>
      <c r="S38" s="80"/>
      <c r="T38" s="109">
        <f t="shared" si="3"/>
        <v>0</v>
      </c>
      <c r="U38" s="110">
        <v>0</v>
      </c>
      <c r="V38" s="109">
        <f t="shared" si="4"/>
        <v>1</v>
      </c>
      <c r="W38" s="110">
        <v>0</v>
      </c>
      <c r="X38" s="110">
        <v>0</v>
      </c>
      <c r="Y38" s="110">
        <v>0</v>
      </c>
      <c r="Z38" s="110">
        <v>0</v>
      </c>
      <c r="AA38" s="110">
        <v>0</v>
      </c>
      <c r="AB38" s="110">
        <v>0</v>
      </c>
      <c r="AC38" s="109">
        <f t="shared" si="5"/>
        <v>1</v>
      </c>
      <c r="AD38" s="46" t="str">
        <f t="shared" si="7"/>
        <v/>
      </c>
    </row>
    <row r="39" spans="1:30" x14ac:dyDescent="0.2">
      <c r="A39" s="41">
        <v>30</v>
      </c>
      <c r="B39" s="47" t="str">
        <f t="shared" si="6"/>
        <v/>
      </c>
      <c r="C39" s="24"/>
      <c r="D39" s="87"/>
      <c r="E39" s="88"/>
      <c r="F39" s="38"/>
      <c r="G39" s="45" t="str">
        <f>IF(TRIM(F39)&lt;&gt;"",VLOOKUP(F39,設定シート!$C$1:$D$26,2,FALSE),"")</f>
        <v/>
      </c>
      <c r="H39" s="38"/>
      <c r="I39" s="76" t="str">
        <f>IF(TRIM(H39)&lt;&gt;"",VLOOKUP(H39,設定シート!$C$1:$D$26,2,FALSE),"")</f>
        <v/>
      </c>
      <c r="J39" s="73" t="s">
        <v>6</v>
      </c>
      <c r="K39" s="61" t="s">
        <v>7</v>
      </c>
      <c r="L39" s="60" t="s">
        <v>6</v>
      </c>
      <c r="M39" s="70" t="s">
        <v>7</v>
      </c>
      <c r="N39" s="111"/>
      <c r="O39" s="112"/>
      <c r="P39" s="111"/>
      <c r="Q39" s="113"/>
      <c r="R39" s="111"/>
      <c r="S39" s="114"/>
      <c r="T39" s="115">
        <f t="shared" si="3"/>
        <v>0</v>
      </c>
      <c r="U39" s="116">
        <v>0</v>
      </c>
      <c r="V39" s="115">
        <f t="shared" si="4"/>
        <v>1</v>
      </c>
      <c r="W39" s="116">
        <v>0</v>
      </c>
      <c r="X39" s="116">
        <v>0</v>
      </c>
      <c r="Y39" s="116">
        <v>0</v>
      </c>
      <c r="Z39" s="116">
        <v>0</v>
      </c>
      <c r="AA39" s="116">
        <v>0</v>
      </c>
      <c r="AB39" s="116">
        <v>0</v>
      </c>
      <c r="AC39" s="115">
        <f t="shared" si="5"/>
        <v>1</v>
      </c>
      <c r="AD39" s="47" t="str">
        <f t="shared" si="7"/>
        <v/>
      </c>
    </row>
  </sheetData>
  <sheetProtection algorithmName="SHA-512" hashValue="/zEsYqAqdfPk1Kjuv6+zD8ko6xjQ6ncv439oNqZLvDHqsp55w9vwMSL03Zzk5RKwR6Aq3JGElzeSJO6I7XB8VQ==" saltValue="BUkBF+K0qicCMWxcxOXQXg==" spinCount="100000" sheet="1" objects="1" scenarios="1" selectLockedCells="1"/>
  <mergeCells count="39">
    <mergeCell ref="J5:K5"/>
    <mergeCell ref="O2:S2"/>
    <mergeCell ref="Q7:Q8"/>
    <mergeCell ref="A1:G2"/>
    <mergeCell ref="H1:I2"/>
    <mergeCell ref="A4:C4"/>
    <mergeCell ref="A6:C6"/>
    <mergeCell ref="H6:I6"/>
    <mergeCell ref="N1:P1"/>
    <mergeCell ref="A3:C3"/>
    <mergeCell ref="J7:J8"/>
    <mergeCell ref="K7:K8"/>
    <mergeCell ref="N7:N8"/>
    <mergeCell ref="O7:O8"/>
    <mergeCell ref="AD7:AD8"/>
    <mergeCell ref="S7:S8"/>
    <mergeCell ref="AB7:AB8"/>
    <mergeCell ref="U7:U8"/>
    <mergeCell ref="W7:W8"/>
    <mergeCell ref="X7:X8"/>
    <mergeCell ref="Y7:Y8"/>
    <mergeCell ref="Z7:Z8"/>
    <mergeCell ref="R7:R8"/>
    <mergeCell ref="L5:M5"/>
    <mergeCell ref="L7:L8"/>
    <mergeCell ref="M7:M8"/>
    <mergeCell ref="P7:P8"/>
    <mergeCell ref="B7:B8"/>
    <mergeCell ref="F3:I3"/>
    <mergeCell ref="F4:I4"/>
    <mergeCell ref="F5:I5"/>
    <mergeCell ref="A7:A8"/>
    <mergeCell ref="C7:D8"/>
    <mergeCell ref="A5:C5"/>
    <mergeCell ref="F7:F8"/>
    <mergeCell ref="G7:G8"/>
    <mergeCell ref="H7:H8"/>
    <mergeCell ref="I7:I8"/>
    <mergeCell ref="E7:E8"/>
  </mergeCells>
  <phoneticPr fontId="8"/>
  <conditionalFormatting sqref="B9:B39 AD9:AD39">
    <cfRule type="expression" dxfId="15" priority="31">
      <formula>B9="未入力あり"</formula>
    </cfRule>
  </conditionalFormatting>
  <conditionalFormatting sqref="B11:B39">
    <cfRule type="expression" dxfId="14" priority="29">
      <formula>B11&lt;&gt;""</formula>
    </cfRule>
  </conditionalFormatting>
  <conditionalFormatting sqref="AD11:AD39">
    <cfRule type="expression" dxfId="13" priority="19">
      <formula>AD11&lt;&gt;""</formula>
    </cfRule>
  </conditionalFormatting>
  <conditionalFormatting sqref="B10">
    <cfRule type="expression" dxfId="12" priority="18">
      <formula>B10&lt;&gt;""</formula>
    </cfRule>
  </conditionalFormatting>
  <conditionalFormatting sqref="AD10">
    <cfRule type="expression" dxfId="11" priority="17">
      <formula>AD10&lt;&gt;""</formula>
    </cfRule>
  </conditionalFormatting>
  <conditionalFormatting sqref="B10">
    <cfRule type="expression" dxfId="10" priority="16">
      <formula>B10&lt;&gt;""</formula>
    </cfRule>
  </conditionalFormatting>
  <conditionalFormatting sqref="AD10">
    <cfRule type="expression" dxfId="9" priority="15">
      <formula>AD10&lt;&gt;""</formula>
    </cfRule>
  </conditionalFormatting>
  <conditionalFormatting sqref="H1:I2">
    <cfRule type="cellIs" dxfId="8" priority="9" operator="notEqual">
      <formula>""</formula>
    </cfRule>
  </conditionalFormatting>
  <conditionalFormatting sqref="F3">
    <cfRule type="cellIs" dxfId="7" priority="8" operator="equal">
      <formula>""</formula>
    </cfRule>
  </conditionalFormatting>
  <conditionalFormatting sqref="E4">
    <cfRule type="cellIs" dxfId="6" priority="7" operator="equal">
      <formula>""</formula>
    </cfRule>
  </conditionalFormatting>
  <conditionalFormatting sqref="D5">
    <cfRule type="cellIs" dxfId="5" priority="6" operator="equal">
      <formula>""</formula>
    </cfRule>
  </conditionalFormatting>
  <conditionalFormatting sqref="E6">
    <cfRule type="cellIs" dxfId="4" priority="5" operator="equal">
      <formula>""</formula>
    </cfRule>
  </conditionalFormatting>
  <conditionalFormatting sqref="H6">
    <cfRule type="cellIs" dxfId="3" priority="4" operator="equal">
      <formula>""</formula>
    </cfRule>
  </conditionalFormatting>
  <conditionalFormatting sqref="F4">
    <cfRule type="cellIs" dxfId="2" priority="3" operator="equal">
      <formula>""</formula>
    </cfRule>
  </conditionalFormatting>
  <conditionalFormatting sqref="F5">
    <cfRule type="cellIs" dxfId="1" priority="2" operator="equal">
      <formula>""</formula>
    </cfRule>
  </conditionalFormatting>
  <conditionalFormatting sqref="F6">
    <cfRule type="cellIs" dxfId="0" priority="1" operator="equal">
      <formula>""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AA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設定シート!$C$1:$C$4</xm:f>
          </x14:formula1>
          <xm:sqref>F9:F39 H9:H39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E26"/>
  <sheetViews>
    <sheetView workbookViewId="0">
      <selection activeCell="C1" sqref="C1"/>
    </sheetView>
  </sheetViews>
  <sheetFormatPr defaultRowHeight="13.2" x14ac:dyDescent="0.2"/>
  <cols>
    <col min="1" max="1" width="7.109375" bestFit="1" customWidth="1"/>
    <col min="2" max="2" width="58.21875" bestFit="1" customWidth="1"/>
    <col min="3" max="3" width="20.33203125" bestFit="1" customWidth="1"/>
  </cols>
  <sheetData>
    <row r="1" spans="1:5" x14ac:dyDescent="0.2">
      <c r="A1" t="s">
        <v>16</v>
      </c>
      <c r="B1" t="s">
        <v>28</v>
      </c>
      <c r="C1" s="7" t="s">
        <v>33</v>
      </c>
      <c r="D1" s="8">
        <v>28</v>
      </c>
      <c r="E1" s="9" t="s">
        <v>18</v>
      </c>
    </row>
    <row r="2" spans="1:5" x14ac:dyDescent="0.2">
      <c r="C2" s="10" t="s">
        <v>34</v>
      </c>
      <c r="D2" s="11">
        <v>29</v>
      </c>
      <c r="E2" s="12" t="s">
        <v>18</v>
      </c>
    </row>
    <row r="3" spans="1:5" x14ac:dyDescent="0.2">
      <c r="C3" s="10" t="s">
        <v>35</v>
      </c>
      <c r="D3" s="11">
        <v>30</v>
      </c>
      <c r="E3" s="12" t="s">
        <v>19</v>
      </c>
    </row>
    <row r="4" spans="1:5" x14ac:dyDescent="0.2">
      <c r="C4" s="10" t="s">
        <v>36</v>
      </c>
      <c r="D4" s="11">
        <v>31</v>
      </c>
      <c r="E4" s="12" t="s">
        <v>20</v>
      </c>
    </row>
    <row r="5" spans="1:5" x14ac:dyDescent="0.2">
      <c r="C5" s="10"/>
      <c r="D5" s="11"/>
      <c r="E5" s="12"/>
    </row>
    <row r="6" spans="1:5" x14ac:dyDescent="0.2">
      <c r="C6" s="10"/>
      <c r="D6" s="11"/>
      <c r="E6" s="12"/>
    </row>
    <row r="7" spans="1:5" x14ac:dyDescent="0.2">
      <c r="C7" s="10"/>
      <c r="D7" s="11"/>
      <c r="E7" s="12"/>
    </row>
    <row r="8" spans="1:5" x14ac:dyDescent="0.2">
      <c r="C8" s="10"/>
      <c r="D8" s="11"/>
      <c r="E8" s="12"/>
    </row>
    <row r="9" spans="1:5" x14ac:dyDescent="0.2">
      <c r="C9" s="10"/>
      <c r="D9" s="11"/>
      <c r="E9" s="12"/>
    </row>
    <row r="10" spans="1:5" x14ac:dyDescent="0.2">
      <c r="C10" s="10"/>
      <c r="D10" s="11"/>
      <c r="E10" s="12"/>
    </row>
    <row r="11" spans="1:5" x14ac:dyDescent="0.2">
      <c r="C11" s="10"/>
      <c r="D11" s="11"/>
      <c r="E11" s="12"/>
    </row>
    <row r="12" spans="1:5" x14ac:dyDescent="0.2">
      <c r="C12" s="10"/>
      <c r="D12" s="11"/>
      <c r="E12" s="12"/>
    </row>
    <row r="13" spans="1:5" x14ac:dyDescent="0.2">
      <c r="C13" s="10"/>
      <c r="D13" s="11"/>
      <c r="E13" s="12"/>
    </row>
    <row r="14" spans="1:5" x14ac:dyDescent="0.2">
      <c r="C14" s="10"/>
      <c r="D14" s="11"/>
      <c r="E14" s="12"/>
    </row>
    <row r="15" spans="1:5" x14ac:dyDescent="0.2">
      <c r="C15" s="10"/>
      <c r="D15" s="11"/>
      <c r="E15" s="12"/>
    </row>
    <row r="16" spans="1:5" x14ac:dyDescent="0.2">
      <c r="C16" s="10"/>
      <c r="D16" s="11"/>
      <c r="E16" s="12"/>
    </row>
    <row r="17" spans="3:5" x14ac:dyDescent="0.2">
      <c r="C17" s="10"/>
      <c r="D17" s="11"/>
      <c r="E17" s="12"/>
    </row>
    <row r="18" spans="3:5" x14ac:dyDescent="0.2">
      <c r="C18" s="10"/>
      <c r="D18" s="11"/>
      <c r="E18" s="12"/>
    </row>
    <row r="19" spans="3:5" x14ac:dyDescent="0.2">
      <c r="C19" s="10"/>
      <c r="D19" s="11"/>
      <c r="E19" s="12"/>
    </row>
    <row r="20" spans="3:5" x14ac:dyDescent="0.2">
      <c r="C20" s="10"/>
      <c r="D20" s="11"/>
      <c r="E20" s="12"/>
    </row>
    <row r="21" spans="3:5" x14ac:dyDescent="0.2">
      <c r="C21" s="10"/>
      <c r="D21" s="11"/>
      <c r="E21" s="12"/>
    </row>
    <row r="22" spans="3:5" x14ac:dyDescent="0.2">
      <c r="C22" s="10"/>
      <c r="D22" s="11"/>
      <c r="E22" s="12"/>
    </row>
    <row r="23" spans="3:5" x14ac:dyDescent="0.2">
      <c r="C23" s="10"/>
      <c r="D23" s="11"/>
      <c r="E23" s="12"/>
    </row>
    <row r="24" spans="3:5" x14ac:dyDescent="0.2">
      <c r="C24" s="10"/>
      <c r="D24" s="11"/>
      <c r="E24" s="12"/>
    </row>
    <row r="25" spans="3:5" x14ac:dyDescent="0.2">
      <c r="C25" s="13"/>
      <c r="D25" s="14"/>
      <c r="E25" s="15"/>
    </row>
    <row r="26" spans="3:5" x14ac:dyDescent="0.2">
      <c r="C26" s="16"/>
      <c r="D26" s="17"/>
      <c r="E26" s="18"/>
    </row>
  </sheetData>
  <sheetProtection password="C624" sheet="1" objects="1" scenarios="1"/>
  <phoneticPr fontId="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5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6" sqref="B6:B10"/>
    </sheetView>
  </sheetViews>
  <sheetFormatPr defaultColWidth="9" defaultRowHeight="13.2" x14ac:dyDescent="0.2"/>
  <cols>
    <col min="1" max="1" width="9" style="3"/>
    <col min="2" max="2" width="20.109375" style="3" customWidth="1"/>
    <col min="3" max="3" width="9" style="120"/>
    <col min="4" max="5" width="9" style="3"/>
    <col min="6" max="6" width="7.109375" style="3" customWidth="1"/>
    <col min="7" max="7" width="6" style="3" bestFit="1" customWidth="1"/>
    <col min="8" max="8" width="21.21875" style="3" customWidth="1"/>
    <col min="9" max="9" width="16.33203125" style="3" customWidth="1"/>
    <col min="10" max="10" width="9" style="3"/>
    <col min="11" max="11" width="18.88671875" style="3" customWidth="1"/>
    <col min="12" max="16384" width="9" style="3"/>
  </cols>
  <sheetData>
    <row r="1" spans="1:11" ht="25.5" customHeight="1" x14ac:dyDescent="0.2">
      <c r="A1" s="182" t="s">
        <v>50</v>
      </c>
      <c r="B1" s="183"/>
      <c r="C1" s="183"/>
      <c r="D1" s="183"/>
      <c r="E1" s="183"/>
      <c r="F1" s="183"/>
      <c r="G1" s="183"/>
      <c r="H1" s="183"/>
    </row>
    <row r="2" spans="1:11" ht="24" customHeight="1" x14ac:dyDescent="0.2">
      <c r="A2" s="180" t="str">
        <f>申し込み書!A3</f>
        <v>団体名：　</v>
      </c>
      <c r="B2" s="180"/>
      <c r="C2" s="187">
        <f>申し込み書!F3</f>
        <v>0</v>
      </c>
      <c r="D2" s="187"/>
      <c r="E2" s="187"/>
      <c r="F2" s="187"/>
      <c r="G2" s="187"/>
      <c r="H2" s="187"/>
    </row>
    <row r="3" spans="1:11" ht="24" customHeight="1" x14ac:dyDescent="0.2">
      <c r="A3" s="180" t="str">
        <f>申し込み書!A5</f>
        <v>団体責任者：　　　　　　　　　　　　　　　</v>
      </c>
      <c r="B3" s="180"/>
      <c r="C3" s="187">
        <f>申し込み書!F5</f>
        <v>0</v>
      </c>
      <c r="D3" s="187"/>
      <c r="E3" s="187"/>
      <c r="F3" s="187"/>
      <c r="G3" s="187"/>
      <c r="H3" s="187"/>
    </row>
    <row r="4" spans="1:11" x14ac:dyDescent="0.2">
      <c r="A4" s="181" t="s">
        <v>47</v>
      </c>
      <c r="B4" s="181" t="s">
        <v>49</v>
      </c>
      <c r="C4" s="181" t="s">
        <v>46</v>
      </c>
      <c r="D4" s="181" t="s">
        <v>17</v>
      </c>
      <c r="E4" s="181" t="s">
        <v>48</v>
      </c>
      <c r="F4" s="190" t="s">
        <v>30</v>
      </c>
      <c r="G4" s="190" t="s">
        <v>31</v>
      </c>
      <c r="H4" s="188" t="s">
        <v>10</v>
      </c>
      <c r="I4" s="181" t="s">
        <v>5</v>
      </c>
      <c r="J4" s="188" t="s">
        <v>8</v>
      </c>
      <c r="K4" s="189" t="s">
        <v>9</v>
      </c>
    </row>
    <row r="5" spans="1:11" x14ac:dyDescent="0.2">
      <c r="A5" s="181"/>
      <c r="B5" s="181"/>
      <c r="C5" s="181"/>
      <c r="D5" s="181"/>
      <c r="E5" s="181"/>
      <c r="F5" s="191"/>
      <c r="G5" s="191"/>
      <c r="H5" s="188"/>
      <c r="I5" s="181"/>
      <c r="J5" s="188"/>
      <c r="K5" s="189"/>
    </row>
    <row r="6" spans="1:11" ht="21.75" customHeight="1" x14ac:dyDescent="0.2">
      <c r="A6" s="181">
        <v>1</v>
      </c>
      <c r="B6" s="184"/>
      <c r="C6" s="129" t="s">
        <v>45</v>
      </c>
      <c r="D6" s="117"/>
      <c r="E6" s="117"/>
      <c r="F6" s="121"/>
      <c r="G6" s="122"/>
      <c r="H6" s="121"/>
      <c r="I6" s="123"/>
      <c r="J6" s="130"/>
      <c r="K6" s="124"/>
    </row>
    <row r="7" spans="1:11" ht="21.75" customHeight="1" x14ac:dyDescent="0.2">
      <c r="A7" s="181"/>
      <c r="B7" s="185"/>
      <c r="C7" s="127" t="s">
        <v>44</v>
      </c>
      <c r="D7" s="118"/>
      <c r="E7" s="118"/>
      <c r="F7" s="25"/>
      <c r="G7" s="125"/>
      <c r="H7" s="25"/>
      <c r="I7" s="26"/>
      <c r="J7" s="25"/>
      <c r="K7" s="62"/>
    </row>
    <row r="8" spans="1:11" ht="21.75" customHeight="1" x14ac:dyDescent="0.2">
      <c r="A8" s="181"/>
      <c r="B8" s="185"/>
      <c r="C8" s="127" t="s">
        <v>43</v>
      </c>
      <c r="D8" s="118"/>
      <c r="E8" s="118"/>
      <c r="F8" s="25"/>
      <c r="G8" s="125"/>
      <c r="H8" s="25"/>
      <c r="I8" s="26"/>
      <c r="J8" s="25"/>
      <c r="K8" s="62"/>
    </row>
    <row r="9" spans="1:11" ht="21.75" customHeight="1" x14ac:dyDescent="0.2">
      <c r="A9" s="181"/>
      <c r="B9" s="185"/>
      <c r="C9" s="127" t="s">
        <v>42</v>
      </c>
      <c r="D9" s="118"/>
      <c r="E9" s="118"/>
      <c r="F9" s="25"/>
      <c r="G9" s="125"/>
      <c r="H9" s="25"/>
      <c r="I9" s="26"/>
      <c r="J9" s="25"/>
      <c r="K9" s="62"/>
    </row>
    <row r="10" spans="1:11" ht="21.75" customHeight="1" x14ac:dyDescent="0.2">
      <c r="A10" s="181"/>
      <c r="B10" s="186"/>
      <c r="C10" s="128" t="s">
        <v>41</v>
      </c>
      <c r="D10" s="119"/>
      <c r="E10" s="119"/>
      <c r="F10" s="27"/>
      <c r="G10" s="126"/>
      <c r="H10" s="27"/>
      <c r="I10" s="28"/>
      <c r="J10" s="27"/>
      <c r="K10" s="63"/>
    </row>
    <row r="11" spans="1:11" ht="21.75" customHeight="1" x14ac:dyDescent="0.2">
      <c r="A11" s="181">
        <v>2</v>
      </c>
      <c r="B11" s="184"/>
      <c r="C11" s="129" t="s">
        <v>45</v>
      </c>
      <c r="D11" s="117"/>
      <c r="E11" s="117"/>
      <c r="F11" s="121"/>
      <c r="G11" s="122"/>
      <c r="H11" s="121"/>
      <c r="I11" s="123"/>
      <c r="J11" s="130"/>
      <c r="K11" s="124"/>
    </row>
    <row r="12" spans="1:11" ht="21.75" customHeight="1" x14ac:dyDescent="0.2">
      <c r="A12" s="181"/>
      <c r="B12" s="185"/>
      <c r="C12" s="127" t="s">
        <v>44</v>
      </c>
      <c r="D12" s="118"/>
      <c r="E12" s="118"/>
      <c r="F12" s="25"/>
      <c r="G12" s="125"/>
      <c r="H12" s="25"/>
      <c r="I12" s="26"/>
      <c r="J12" s="25"/>
      <c r="K12" s="62"/>
    </row>
    <row r="13" spans="1:11" ht="21.75" customHeight="1" x14ac:dyDescent="0.2">
      <c r="A13" s="181"/>
      <c r="B13" s="185"/>
      <c r="C13" s="127" t="s">
        <v>43</v>
      </c>
      <c r="D13" s="118"/>
      <c r="E13" s="118"/>
      <c r="F13" s="25"/>
      <c r="G13" s="125"/>
      <c r="H13" s="25"/>
      <c r="I13" s="26"/>
      <c r="J13" s="25"/>
      <c r="K13" s="62"/>
    </row>
    <row r="14" spans="1:11" ht="21.75" customHeight="1" x14ac:dyDescent="0.2">
      <c r="A14" s="181"/>
      <c r="B14" s="185"/>
      <c r="C14" s="127" t="s">
        <v>42</v>
      </c>
      <c r="D14" s="118"/>
      <c r="E14" s="118"/>
      <c r="F14" s="25"/>
      <c r="G14" s="125"/>
      <c r="H14" s="25"/>
      <c r="I14" s="26"/>
      <c r="J14" s="25"/>
      <c r="K14" s="62"/>
    </row>
    <row r="15" spans="1:11" ht="21.75" customHeight="1" x14ac:dyDescent="0.2">
      <c r="A15" s="181"/>
      <c r="B15" s="186"/>
      <c r="C15" s="128" t="s">
        <v>41</v>
      </c>
      <c r="D15" s="119"/>
      <c r="E15" s="119"/>
      <c r="F15" s="27"/>
      <c r="G15" s="126"/>
      <c r="H15" s="27"/>
      <c r="I15" s="28"/>
      <c r="J15" s="27"/>
      <c r="K15" s="63"/>
    </row>
    <row r="16" spans="1:11" ht="21.75" customHeight="1" x14ac:dyDescent="0.2">
      <c r="A16" s="181">
        <v>3</v>
      </c>
      <c r="B16" s="184"/>
      <c r="C16" s="129" t="s">
        <v>45</v>
      </c>
      <c r="D16" s="117"/>
      <c r="E16" s="117"/>
      <c r="F16" s="121"/>
      <c r="G16" s="122"/>
      <c r="H16" s="121"/>
      <c r="I16" s="123"/>
      <c r="J16" s="130"/>
      <c r="K16" s="124"/>
    </row>
    <row r="17" spans="1:11" ht="21.75" customHeight="1" x14ac:dyDescent="0.2">
      <c r="A17" s="181"/>
      <c r="B17" s="185"/>
      <c r="C17" s="127" t="s">
        <v>44</v>
      </c>
      <c r="D17" s="118"/>
      <c r="E17" s="118"/>
      <c r="F17" s="25"/>
      <c r="G17" s="125"/>
      <c r="H17" s="25"/>
      <c r="I17" s="26"/>
      <c r="J17" s="25"/>
      <c r="K17" s="62"/>
    </row>
    <row r="18" spans="1:11" ht="21.75" customHeight="1" x14ac:dyDescent="0.2">
      <c r="A18" s="181"/>
      <c r="B18" s="185"/>
      <c r="C18" s="127" t="s">
        <v>43</v>
      </c>
      <c r="D18" s="118"/>
      <c r="E18" s="118"/>
      <c r="F18" s="25"/>
      <c r="G18" s="125"/>
      <c r="H18" s="25"/>
      <c r="I18" s="26"/>
      <c r="J18" s="25"/>
      <c r="K18" s="62"/>
    </row>
    <row r="19" spans="1:11" ht="21.75" customHeight="1" x14ac:dyDescent="0.2">
      <c r="A19" s="181"/>
      <c r="B19" s="185"/>
      <c r="C19" s="127" t="s">
        <v>42</v>
      </c>
      <c r="D19" s="118"/>
      <c r="E19" s="118"/>
      <c r="F19" s="25"/>
      <c r="G19" s="125"/>
      <c r="H19" s="25"/>
      <c r="I19" s="26"/>
      <c r="J19" s="25"/>
      <c r="K19" s="62"/>
    </row>
    <row r="20" spans="1:11" ht="21.75" customHeight="1" x14ac:dyDescent="0.2">
      <c r="A20" s="181"/>
      <c r="B20" s="186"/>
      <c r="C20" s="128" t="s">
        <v>41</v>
      </c>
      <c r="D20" s="119"/>
      <c r="E20" s="119"/>
      <c r="F20" s="27"/>
      <c r="G20" s="126"/>
      <c r="H20" s="27"/>
      <c r="I20" s="28"/>
      <c r="J20" s="27"/>
      <c r="K20" s="63"/>
    </row>
    <row r="21" spans="1:11" ht="21.75" customHeight="1" x14ac:dyDescent="0.2">
      <c r="A21" s="181">
        <v>4</v>
      </c>
      <c r="B21" s="184"/>
      <c r="C21" s="129" t="s">
        <v>45</v>
      </c>
      <c r="D21" s="117"/>
      <c r="E21" s="117"/>
      <c r="F21" s="121"/>
      <c r="G21" s="122"/>
      <c r="H21" s="121"/>
      <c r="I21" s="123"/>
      <c r="J21" s="130"/>
      <c r="K21" s="124"/>
    </row>
    <row r="22" spans="1:11" ht="21.75" customHeight="1" x14ac:dyDescent="0.2">
      <c r="A22" s="181"/>
      <c r="B22" s="185"/>
      <c r="C22" s="127" t="s">
        <v>44</v>
      </c>
      <c r="D22" s="118"/>
      <c r="E22" s="118"/>
      <c r="F22" s="25"/>
      <c r="G22" s="125"/>
      <c r="H22" s="25"/>
      <c r="I22" s="26"/>
      <c r="J22" s="25"/>
      <c r="K22" s="62"/>
    </row>
    <row r="23" spans="1:11" ht="21.75" customHeight="1" x14ac:dyDescent="0.2">
      <c r="A23" s="181"/>
      <c r="B23" s="185"/>
      <c r="C23" s="127" t="s">
        <v>43</v>
      </c>
      <c r="D23" s="118"/>
      <c r="E23" s="118"/>
      <c r="F23" s="25"/>
      <c r="G23" s="125"/>
      <c r="H23" s="25"/>
      <c r="I23" s="26"/>
      <c r="J23" s="25"/>
      <c r="K23" s="62"/>
    </row>
    <row r="24" spans="1:11" ht="21.75" customHeight="1" x14ac:dyDescent="0.2">
      <c r="A24" s="181"/>
      <c r="B24" s="185"/>
      <c r="C24" s="127" t="s">
        <v>42</v>
      </c>
      <c r="D24" s="118"/>
      <c r="E24" s="118"/>
      <c r="F24" s="25"/>
      <c r="G24" s="125"/>
      <c r="H24" s="25"/>
      <c r="I24" s="26"/>
      <c r="J24" s="25"/>
      <c r="K24" s="62"/>
    </row>
    <row r="25" spans="1:11" ht="21.75" customHeight="1" x14ac:dyDescent="0.2">
      <c r="A25" s="181"/>
      <c r="B25" s="186"/>
      <c r="C25" s="128" t="s">
        <v>41</v>
      </c>
      <c r="D25" s="119"/>
      <c r="E25" s="119"/>
      <c r="F25" s="27"/>
      <c r="G25" s="126"/>
      <c r="H25" s="27"/>
      <c r="I25" s="28"/>
      <c r="J25" s="27"/>
      <c r="K25" s="63"/>
    </row>
  </sheetData>
  <sheetProtection algorithmName="SHA-512" hashValue="e6DSt3h64dfV0BoyZbq15ucgxcoGPV3BKlmGBRImxqoXJ+bPPMoNtSrN0RaXhWHVn7NwmSxj2Yd77KozioWbgA==" saltValue="b/UgxWRd8mTvv28qFIvUFA==" spinCount="100000" sheet="1" objects="1" scenarios="1" selectLockedCells="1"/>
  <mergeCells count="24">
    <mergeCell ref="J4:J5"/>
    <mergeCell ref="K4:K5"/>
    <mergeCell ref="D4:D5"/>
    <mergeCell ref="C4:C5"/>
    <mergeCell ref="F4:F5"/>
    <mergeCell ref="G4:G5"/>
    <mergeCell ref="H4:H5"/>
    <mergeCell ref="I4:I5"/>
    <mergeCell ref="A16:A20"/>
    <mergeCell ref="A21:A25"/>
    <mergeCell ref="B6:B10"/>
    <mergeCell ref="B11:B15"/>
    <mergeCell ref="B16:B20"/>
    <mergeCell ref="B21:B25"/>
    <mergeCell ref="A2:B2"/>
    <mergeCell ref="A3:B3"/>
    <mergeCell ref="A6:A10"/>
    <mergeCell ref="A11:A15"/>
    <mergeCell ref="A1:H1"/>
    <mergeCell ref="B4:B5"/>
    <mergeCell ref="A4:A5"/>
    <mergeCell ref="E4:E5"/>
    <mergeCell ref="C2:H2"/>
    <mergeCell ref="C3:H3"/>
  </mergeCells>
  <phoneticPr fontId="8"/>
  <dataValidations count="1">
    <dataValidation type="list" allowBlank="1" showInputMessage="1" showErrorMessage="1" sqref="G6:G25" xr:uid="{00000000-0002-0000-0200-000000000000}">
      <formula1>"男,女"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6</xdr:row>
                    <xdr:rowOff>45720</xdr:rowOff>
                  </from>
                  <to>
                    <xdr:col>9</xdr:col>
                    <xdr:colOff>655320</xdr:colOff>
                    <xdr:row>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7</xdr:row>
                    <xdr:rowOff>45720</xdr:rowOff>
                  </from>
                  <to>
                    <xdr:col>9</xdr:col>
                    <xdr:colOff>655320</xdr:colOff>
                    <xdr:row>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8</xdr:row>
                    <xdr:rowOff>45720</xdr:rowOff>
                  </from>
                  <to>
                    <xdr:col>9</xdr:col>
                    <xdr:colOff>655320</xdr:colOff>
                    <xdr:row>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9</xdr:row>
                    <xdr:rowOff>45720</xdr:rowOff>
                  </from>
                  <to>
                    <xdr:col>9</xdr:col>
                    <xdr:colOff>655320</xdr:colOff>
                    <xdr:row>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r:id="rId8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11</xdr:row>
                    <xdr:rowOff>45720</xdr:rowOff>
                  </from>
                  <to>
                    <xdr:col>9</xdr:col>
                    <xdr:colOff>655320</xdr:colOff>
                    <xdr:row>11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r:id="rId9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12</xdr:row>
                    <xdr:rowOff>45720</xdr:rowOff>
                  </from>
                  <to>
                    <xdr:col>9</xdr:col>
                    <xdr:colOff>655320</xdr:colOff>
                    <xdr:row>12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r:id="rId10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13</xdr:row>
                    <xdr:rowOff>45720</xdr:rowOff>
                  </from>
                  <to>
                    <xdr:col>9</xdr:col>
                    <xdr:colOff>655320</xdr:colOff>
                    <xdr:row>13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r:id="rId11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14</xdr:row>
                    <xdr:rowOff>45720</xdr:rowOff>
                  </from>
                  <to>
                    <xdr:col>9</xdr:col>
                    <xdr:colOff>655320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r:id="rId12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16</xdr:row>
                    <xdr:rowOff>45720</xdr:rowOff>
                  </from>
                  <to>
                    <xdr:col>9</xdr:col>
                    <xdr:colOff>655320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r:id="rId13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17</xdr:row>
                    <xdr:rowOff>45720</xdr:rowOff>
                  </from>
                  <to>
                    <xdr:col>9</xdr:col>
                    <xdr:colOff>655320</xdr:colOff>
                    <xdr:row>17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r:id="rId14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18</xdr:row>
                    <xdr:rowOff>45720</xdr:rowOff>
                  </from>
                  <to>
                    <xdr:col>9</xdr:col>
                    <xdr:colOff>655320</xdr:colOff>
                    <xdr:row>18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r:id="rId15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19</xdr:row>
                    <xdr:rowOff>45720</xdr:rowOff>
                  </from>
                  <to>
                    <xdr:col>9</xdr:col>
                    <xdr:colOff>655320</xdr:colOff>
                    <xdr:row>19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r:id="rId16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21</xdr:row>
                    <xdr:rowOff>45720</xdr:rowOff>
                  </from>
                  <to>
                    <xdr:col>9</xdr:col>
                    <xdr:colOff>655320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r:id="rId17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22</xdr:row>
                    <xdr:rowOff>45720</xdr:rowOff>
                  </from>
                  <to>
                    <xdr:col>9</xdr:col>
                    <xdr:colOff>655320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r:id="rId18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45720</xdr:rowOff>
                  </from>
                  <to>
                    <xdr:col>9</xdr:col>
                    <xdr:colOff>655320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6" r:id="rId19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45720</xdr:rowOff>
                  </from>
                  <to>
                    <xdr:col>9</xdr:col>
                    <xdr:colOff>655320</xdr:colOff>
                    <xdr:row>24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5"/>
  <sheetViews>
    <sheetView showGridLines="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6" sqref="B6:B10"/>
    </sheetView>
  </sheetViews>
  <sheetFormatPr defaultColWidth="9" defaultRowHeight="13.2" x14ac:dyDescent="0.2"/>
  <cols>
    <col min="1" max="1" width="9" style="3"/>
    <col min="2" max="2" width="19.109375" style="3" customWidth="1"/>
    <col min="3" max="3" width="9" style="120"/>
    <col min="4" max="5" width="9" style="3"/>
    <col min="6" max="6" width="7.109375" style="3" customWidth="1"/>
    <col min="7" max="7" width="6" style="3" bestFit="1" customWidth="1"/>
    <col min="8" max="8" width="21.21875" style="3" customWidth="1"/>
    <col min="9" max="9" width="16.33203125" style="3" customWidth="1"/>
    <col min="10" max="10" width="9" style="3"/>
    <col min="11" max="11" width="18.88671875" style="3" customWidth="1"/>
    <col min="12" max="16384" width="9" style="3"/>
  </cols>
  <sheetData>
    <row r="1" spans="1:11" ht="25.5" customHeight="1" x14ac:dyDescent="0.2">
      <c r="A1" s="182" t="s">
        <v>54</v>
      </c>
      <c r="B1" s="183"/>
      <c r="C1" s="183"/>
      <c r="D1" s="183"/>
      <c r="E1" s="183"/>
      <c r="F1" s="183"/>
      <c r="G1" s="183"/>
      <c r="H1" s="183"/>
    </row>
    <row r="2" spans="1:11" ht="24" customHeight="1" x14ac:dyDescent="0.2">
      <c r="A2" s="180" t="str">
        <f>申し込み書!A3</f>
        <v>団体名：　</v>
      </c>
      <c r="B2" s="180"/>
      <c r="C2" s="187">
        <f>申し込み書!F3</f>
        <v>0</v>
      </c>
      <c r="D2" s="187"/>
      <c r="E2" s="187"/>
      <c r="F2" s="187"/>
      <c r="G2" s="187"/>
      <c r="H2" s="187"/>
    </row>
    <row r="3" spans="1:11" ht="24" customHeight="1" x14ac:dyDescent="0.2">
      <c r="A3" s="180" t="str">
        <f>申し込み書!A5</f>
        <v>団体責任者：　　　　　　　　　　　　　　　</v>
      </c>
      <c r="B3" s="180"/>
      <c r="C3" s="187">
        <f>申し込み書!F5</f>
        <v>0</v>
      </c>
      <c r="D3" s="187"/>
      <c r="E3" s="187"/>
      <c r="F3" s="187"/>
      <c r="G3" s="187"/>
      <c r="H3" s="187"/>
    </row>
    <row r="4" spans="1:11" x14ac:dyDescent="0.2">
      <c r="A4" s="181" t="s">
        <v>47</v>
      </c>
      <c r="B4" s="181" t="s">
        <v>49</v>
      </c>
      <c r="C4" s="181" t="s">
        <v>46</v>
      </c>
      <c r="D4" s="181" t="s">
        <v>17</v>
      </c>
      <c r="E4" s="181" t="s">
        <v>48</v>
      </c>
      <c r="F4" s="190" t="s">
        <v>30</v>
      </c>
      <c r="G4" s="190" t="s">
        <v>31</v>
      </c>
      <c r="H4" s="188" t="s">
        <v>10</v>
      </c>
      <c r="I4" s="181" t="s">
        <v>5</v>
      </c>
      <c r="J4" s="188" t="s">
        <v>8</v>
      </c>
      <c r="K4" s="189" t="s">
        <v>9</v>
      </c>
    </row>
    <row r="5" spans="1:11" x14ac:dyDescent="0.2">
      <c r="A5" s="181"/>
      <c r="B5" s="181"/>
      <c r="C5" s="181"/>
      <c r="D5" s="181"/>
      <c r="E5" s="181"/>
      <c r="F5" s="191"/>
      <c r="G5" s="191"/>
      <c r="H5" s="188"/>
      <c r="I5" s="181"/>
      <c r="J5" s="188"/>
      <c r="K5" s="189"/>
    </row>
    <row r="6" spans="1:11" ht="21.75" customHeight="1" x14ac:dyDescent="0.2">
      <c r="A6" s="181">
        <v>1</v>
      </c>
      <c r="B6" s="184"/>
      <c r="C6" s="129" t="s">
        <v>45</v>
      </c>
      <c r="D6" s="117"/>
      <c r="E6" s="117"/>
      <c r="F6" s="121"/>
      <c r="G6" s="122"/>
      <c r="H6" s="121"/>
      <c r="I6" s="123"/>
      <c r="J6" s="130"/>
      <c r="K6" s="124"/>
    </row>
    <row r="7" spans="1:11" ht="21.75" customHeight="1" x14ac:dyDescent="0.2">
      <c r="A7" s="181"/>
      <c r="B7" s="185"/>
      <c r="C7" s="127" t="s">
        <v>44</v>
      </c>
      <c r="D7" s="118"/>
      <c r="E7" s="118"/>
      <c r="F7" s="25"/>
      <c r="G7" s="125"/>
      <c r="H7" s="25"/>
      <c r="I7" s="26"/>
      <c r="J7" s="25"/>
      <c r="K7" s="62"/>
    </row>
    <row r="8" spans="1:11" ht="21.75" customHeight="1" x14ac:dyDescent="0.2">
      <c r="A8" s="181"/>
      <c r="B8" s="185"/>
      <c r="C8" s="127" t="s">
        <v>43</v>
      </c>
      <c r="D8" s="118"/>
      <c r="E8" s="118"/>
      <c r="F8" s="25"/>
      <c r="G8" s="125"/>
      <c r="H8" s="25"/>
      <c r="I8" s="26"/>
      <c r="J8" s="25"/>
      <c r="K8" s="62"/>
    </row>
    <row r="9" spans="1:11" ht="21.75" customHeight="1" x14ac:dyDescent="0.2">
      <c r="A9" s="181"/>
      <c r="B9" s="185"/>
      <c r="C9" s="127" t="s">
        <v>42</v>
      </c>
      <c r="D9" s="118"/>
      <c r="E9" s="118"/>
      <c r="F9" s="25"/>
      <c r="G9" s="125"/>
      <c r="H9" s="25"/>
      <c r="I9" s="26"/>
      <c r="J9" s="25"/>
      <c r="K9" s="62"/>
    </row>
    <row r="10" spans="1:11" ht="21.75" customHeight="1" x14ac:dyDescent="0.2">
      <c r="A10" s="181"/>
      <c r="B10" s="186"/>
      <c r="C10" s="128" t="s">
        <v>41</v>
      </c>
      <c r="D10" s="119"/>
      <c r="E10" s="119"/>
      <c r="F10" s="27"/>
      <c r="G10" s="126"/>
      <c r="H10" s="27"/>
      <c r="I10" s="28"/>
      <c r="J10" s="27"/>
      <c r="K10" s="63"/>
    </row>
    <row r="11" spans="1:11" ht="21.75" customHeight="1" x14ac:dyDescent="0.2">
      <c r="A11" s="181">
        <v>2</v>
      </c>
      <c r="B11" s="184"/>
      <c r="C11" s="129" t="s">
        <v>45</v>
      </c>
      <c r="D11" s="117"/>
      <c r="E11" s="117"/>
      <c r="F11" s="121"/>
      <c r="G11" s="122"/>
      <c r="H11" s="121"/>
      <c r="I11" s="123"/>
      <c r="J11" s="130"/>
      <c r="K11" s="124"/>
    </row>
    <row r="12" spans="1:11" ht="21.75" customHeight="1" x14ac:dyDescent="0.2">
      <c r="A12" s="181"/>
      <c r="B12" s="185"/>
      <c r="C12" s="127" t="s">
        <v>44</v>
      </c>
      <c r="D12" s="118"/>
      <c r="E12" s="118"/>
      <c r="F12" s="25"/>
      <c r="G12" s="125"/>
      <c r="H12" s="25"/>
      <c r="I12" s="26"/>
      <c r="J12" s="25"/>
      <c r="K12" s="62"/>
    </row>
    <row r="13" spans="1:11" ht="21.75" customHeight="1" x14ac:dyDescent="0.2">
      <c r="A13" s="181"/>
      <c r="B13" s="185"/>
      <c r="C13" s="127" t="s">
        <v>43</v>
      </c>
      <c r="D13" s="118"/>
      <c r="E13" s="118"/>
      <c r="F13" s="25"/>
      <c r="G13" s="125"/>
      <c r="H13" s="25"/>
      <c r="I13" s="26"/>
      <c r="J13" s="25"/>
      <c r="K13" s="62"/>
    </row>
    <row r="14" spans="1:11" ht="21.75" customHeight="1" x14ac:dyDescent="0.2">
      <c r="A14" s="181"/>
      <c r="B14" s="185"/>
      <c r="C14" s="127" t="s">
        <v>42</v>
      </c>
      <c r="D14" s="118"/>
      <c r="E14" s="118"/>
      <c r="F14" s="25"/>
      <c r="G14" s="125"/>
      <c r="H14" s="25"/>
      <c r="I14" s="26"/>
      <c r="J14" s="25"/>
      <c r="K14" s="62"/>
    </row>
    <row r="15" spans="1:11" ht="21.75" customHeight="1" x14ac:dyDescent="0.2">
      <c r="A15" s="181"/>
      <c r="B15" s="186"/>
      <c r="C15" s="128" t="s">
        <v>41</v>
      </c>
      <c r="D15" s="119"/>
      <c r="E15" s="119"/>
      <c r="F15" s="27"/>
      <c r="G15" s="126"/>
      <c r="H15" s="27"/>
      <c r="I15" s="28"/>
      <c r="J15" s="27"/>
      <c r="K15" s="63"/>
    </row>
    <row r="16" spans="1:11" ht="21.75" customHeight="1" x14ac:dyDescent="0.2">
      <c r="A16" s="181">
        <v>3</v>
      </c>
      <c r="B16" s="184"/>
      <c r="C16" s="129" t="s">
        <v>45</v>
      </c>
      <c r="D16" s="117"/>
      <c r="E16" s="117"/>
      <c r="F16" s="121"/>
      <c r="G16" s="122"/>
      <c r="H16" s="121"/>
      <c r="I16" s="123"/>
      <c r="J16" s="130"/>
      <c r="K16" s="124"/>
    </row>
    <row r="17" spans="1:11" ht="21.75" customHeight="1" x14ac:dyDescent="0.2">
      <c r="A17" s="181"/>
      <c r="B17" s="185"/>
      <c r="C17" s="127" t="s">
        <v>44</v>
      </c>
      <c r="D17" s="118"/>
      <c r="E17" s="118"/>
      <c r="F17" s="25"/>
      <c r="G17" s="125"/>
      <c r="H17" s="25"/>
      <c r="I17" s="26"/>
      <c r="J17" s="25"/>
      <c r="K17" s="62"/>
    </row>
    <row r="18" spans="1:11" ht="21.75" customHeight="1" x14ac:dyDescent="0.2">
      <c r="A18" s="181"/>
      <c r="B18" s="185"/>
      <c r="C18" s="127" t="s">
        <v>43</v>
      </c>
      <c r="D18" s="118"/>
      <c r="E18" s="118"/>
      <c r="F18" s="25"/>
      <c r="G18" s="125"/>
      <c r="H18" s="25"/>
      <c r="I18" s="26"/>
      <c r="J18" s="25"/>
      <c r="K18" s="62"/>
    </row>
    <row r="19" spans="1:11" ht="21.75" customHeight="1" x14ac:dyDescent="0.2">
      <c r="A19" s="181"/>
      <c r="B19" s="185"/>
      <c r="C19" s="127" t="s">
        <v>42</v>
      </c>
      <c r="D19" s="118"/>
      <c r="E19" s="118"/>
      <c r="F19" s="25"/>
      <c r="G19" s="125"/>
      <c r="H19" s="25"/>
      <c r="I19" s="26"/>
      <c r="J19" s="25"/>
      <c r="K19" s="62"/>
    </row>
    <row r="20" spans="1:11" ht="21.75" customHeight="1" x14ac:dyDescent="0.2">
      <c r="A20" s="181"/>
      <c r="B20" s="186"/>
      <c r="C20" s="128" t="s">
        <v>41</v>
      </c>
      <c r="D20" s="119"/>
      <c r="E20" s="119"/>
      <c r="F20" s="27"/>
      <c r="G20" s="126"/>
      <c r="H20" s="27"/>
      <c r="I20" s="28"/>
      <c r="J20" s="27"/>
      <c r="K20" s="63"/>
    </row>
    <row r="21" spans="1:11" ht="21.75" customHeight="1" x14ac:dyDescent="0.2">
      <c r="A21" s="181">
        <v>4</v>
      </c>
      <c r="B21" s="184"/>
      <c r="C21" s="129" t="s">
        <v>45</v>
      </c>
      <c r="D21" s="117"/>
      <c r="E21" s="117"/>
      <c r="F21" s="121"/>
      <c r="G21" s="122"/>
      <c r="H21" s="121"/>
      <c r="I21" s="123"/>
      <c r="J21" s="130"/>
      <c r="K21" s="124"/>
    </row>
    <row r="22" spans="1:11" ht="21.75" customHeight="1" x14ac:dyDescent="0.2">
      <c r="A22" s="181"/>
      <c r="B22" s="185"/>
      <c r="C22" s="127" t="s">
        <v>44</v>
      </c>
      <c r="D22" s="118"/>
      <c r="E22" s="118"/>
      <c r="F22" s="25"/>
      <c r="G22" s="125"/>
      <c r="H22" s="25"/>
      <c r="I22" s="26"/>
      <c r="J22" s="25"/>
      <c r="K22" s="62"/>
    </row>
    <row r="23" spans="1:11" ht="21.75" customHeight="1" x14ac:dyDescent="0.2">
      <c r="A23" s="181"/>
      <c r="B23" s="185"/>
      <c r="C23" s="127" t="s">
        <v>43</v>
      </c>
      <c r="D23" s="118"/>
      <c r="E23" s="118"/>
      <c r="F23" s="25"/>
      <c r="G23" s="125"/>
      <c r="H23" s="25"/>
      <c r="I23" s="26"/>
      <c r="J23" s="25"/>
      <c r="K23" s="62"/>
    </row>
    <row r="24" spans="1:11" ht="21.75" customHeight="1" x14ac:dyDescent="0.2">
      <c r="A24" s="181"/>
      <c r="B24" s="185"/>
      <c r="C24" s="127" t="s">
        <v>42</v>
      </c>
      <c r="D24" s="118"/>
      <c r="E24" s="118"/>
      <c r="F24" s="25"/>
      <c r="G24" s="125"/>
      <c r="H24" s="25"/>
      <c r="I24" s="26"/>
      <c r="J24" s="25"/>
      <c r="K24" s="62"/>
    </row>
    <row r="25" spans="1:11" ht="21.75" customHeight="1" x14ac:dyDescent="0.2">
      <c r="A25" s="181"/>
      <c r="B25" s="186"/>
      <c r="C25" s="128" t="s">
        <v>41</v>
      </c>
      <c r="D25" s="119"/>
      <c r="E25" s="119"/>
      <c r="F25" s="27"/>
      <c r="G25" s="126"/>
      <c r="H25" s="27"/>
      <c r="I25" s="28"/>
      <c r="J25" s="27"/>
      <c r="K25" s="63"/>
    </row>
  </sheetData>
  <sheetProtection algorithmName="SHA-512" hashValue="VKjZdA9QFcLoooCFIeKJV6RpQnxWGbXaXLuPR9AXaGTPhlN7tm4X9jHYqJiC6lcC/SPAuOUDa6nvkfKwr8U52w==" saltValue="l199rOoowtBysmLyQ+Ndmw==" spinCount="100000" sheet="1" objects="1" scenarios="1" selectLockedCells="1"/>
  <mergeCells count="24">
    <mergeCell ref="K4:K5"/>
    <mergeCell ref="A1:H1"/>
    <mergeCell ref="A2:B2"/>
    <mergeCell ref="C2:H2"/>
    <mergeCell ref="A3:B3"/>
    <mergeCell ref="C3:H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21:A25"/>
    <mergeCell ref="B21:B25"/>
    <mergeCell ref="A6:A10"/>
    <mergeCell ref="B6:B10"/>
    <mergeCell ref="A11:A15"/>
    <mergeCell ref="B11:B15"/>
    <mergeCell ref="A16:A20"/>
    <mergeCell ref="B16:B20"/>
  </mergeCells>
  <phoneticPr fontId="8"/>
  <dataValidations count="1">
    <dataValidation type="list" allowBlank="1" showInputMessage="1" showErrorMessage="1" sqref="G6:G25" xr:uid="{00000000-0002-0000-0300-000000000000}">
      <formula1>"男,女"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592">
              <controlPr defaultSize="0" autoFill="0" autoLine="0" autoPict="0">
                <anchor moveWithCells="1">
                  <from>
                    <xdr:col>9</xdr:col>
                    <xdr:colOff>38100</xdr:colOff>
                    <xdr:row>6</xdr:row>
                    <xdr:rowOff>45720</xdr:rowOff>
                  </from>
                  <to>
                    <xdr:col>9</xdr:col>
                    <xdr:colOff>655320</xdr:colOff>
                    <xdr:row>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9</xdr:col>
                    <xdr:colOff>38100</xdr:colOff>
                    <xdr:row>7</xdr:row>
                    <xdr:rowOff>45720</xdr:rowOff>
                  </from>
                  <to>
                    <xdr:col>9</xdr:col>
                    <xdr:colOff>655320</xdr:colOff>
                    <xdr:row>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9</xdr:col>
                    <xdr:colOff>38100</xdr:colOff>
                    <xdr:row>8</xdr:row>
                    <xdr:rowOff>45720</xdr:rowOff>
                  </from>
                  <to>
                    <xdr:col>9</xdr:col>
                    <xdr:colOff>655320</xdr:colOff>
                    <xdr:row>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9</xdr:col>
                    <xdr:colOff>38100</xdr:colOff>
                    <xdr:row>9</xdr:row>
                    <xdr:rowOff>45720</xdr:rowOff>
                  </from>
                  <to>
                    <xdr:col>9</xdr:col>
                    <xdr:colOff>655320</xdr:colOff>
                    <xdr:row>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9</xdr:col>
                    <xdr:colOff>38100</xdr:colOff>
                    <xdr:row>11</xdr:row>
                    <xdr:rowOff>45720</xdr:rowOff>
                  </from>
                  <to>
                    <xdr:col>9</xdr:col>
                    <xdr:colOff>655320</xdr:colOff>
                    <xdr:row>11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9</xdr:col>
                    <xdr:colOff>38100</xdr:colOff>
                    <xdr:row>12</xdr:row>
                    <xdr:rowOff>45720</xdr:rowOff>
                  </from>
                  <to>
                    <xdr:col>9</xdr:col>
                    <xdr:colOff>655320</xdr:colOff>
                    <xdr:row>12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9</xdr:col>
                    <xdr:colOff>38100</xdr:colOff>
                    <xdr:row>13</xdr:row>
                    <xdr:rowOff>45720</xdr:rowOff>
                  </from>
                  <to>
                    <xdr:col>9</xdr:col>
                    <xdr:colOff>655320</xdr:colOff>
                    <xdr:row>13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9</xdr:col>
                    <xdr:colOff>38100</xdr:colOff>
                    <xdr:row>14</xdr:row>
                    <xdr:rowOff>45720</xdr:rowOff>
                  </from>
                  <to>
                    <xdr:col>9</xdr:col>
                    <xdr:colOff>655320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Check Box 9">
              <controlPr defaultSize="0" autoFill="0" autoLine="0" autoPict="0">
                <anchor moveWithCells="1">
                  <from>
                    <xdr:col>9</xdr:col>
                    <xdr:colOff>38100</xdr:colOff>
                    <xdr:row>16</xdr:row>
                    <xdr:rowOff>45720</xdr:rowOff>
                  </from>
                  <to>
                    <xdr:col>9</xdr:col>
                    <xdr:colOff>655320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Check Box 10">
              <controlPr defaultSize="0" autoFill="0" autoLine="0" autoPict="0">
                <anchor moveWithCells="1">
                  <from>
                    <xdr:col>9</xdr:col>
                    <xdr:colOff>38100</xdr:colOff>
                    <xdr:row>17</xdr:row>
                    <xdr:rowOff>45720</xdr:rowOff>
                  </from>
                  <to>
                    <xdr:col>9</xdr:col>
                    <xdr:colOff>655320</xdr:colOff>
                    <xdr:row>17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Check Box 11">
              <controlPr defaultSize="0" autoFill="0" autoLine="0" autoPict="0">
                <anchor moveWithCells="1">
                  <from>
                    <xdr:col>9</xdr:col>
                    <xdr:colOff>38100</xdr:colOff>
                    <xdr:row>18</xdr:row>
                    <xdr:rowOff>45720</xdr:rowOff>
                  </from>
                  <to>
                    <xdr:col>9</xdr:col>
                    <xdr:colOff>655320</xdr:colOff>
                    <xdr:row>18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Check Box 12">
              <controlPr defaultSize="0" autoFill="0" autoLine="0" autoPict="0">
                <anchor moveWithCells="1">
                  <from>
                    <xdr:col>9</xdr:col>
                    <xdr:colOff>38100</xdr:colOff>
                    <xdr:row>19</xdr:row>
                    <xdr:rowOff>45720</xdr:rowOff>
                  </from>
                  <to>
                    <xdr:col>9</xdr:col>
                    <xdr:colOff>655320</xdr:colOff>
                    <xdr:row>19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Check Box 13">
              <controlPr defaultSize="0" autoFill="0" autoLine="0" autoPict="0">
                <anchor moveWithCells="1">
                  <from>
                    <xdr:col>9</xdr:col>
                    <xdr:colOff>38100</xdr:colOff>
                    <xdr:row>21</xdr:row>
                    <xdr:rowOff>45720</xdr:rowOff>
                  </from>
                  <to>
                    <xdr:col>9</xdr:col>
                    <xdr:colOff>655320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Check Box 14">
              <controlPr defaultSize="0" autoFill="0" autoLine="0" autoPict="0">
                <anchor moveWithCells="1">
                  <from>
                    <xdr:col>9</xdr:col>
                    <xdr:colOff>38100</xdr:colOff>
                    <xdr:row>22</xdr:row>
                    <xdr:rowOff>45720</xdr:rowOff>
                  </from>
                  <to>
                    <xdr:col>9</xdr:col>
                    <xdr:colOff>655320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Check Box 15">
              <controlPr defaultSize="0" autoFill="0" autoLine="0" autoPict="0">
                <anchor moveWithCells="1">
                  <from>
                    <xdr:col>9</xdr:col>
                    <xdr:colOff>38100</xdr:colOff>
                    <xdr:row>23</xdr:row>
                    <xdr:rowOff>45720</xdr:rowOff>
                  </from>
                  <to>
                    <xdr:col>9</xdr:col>
                    <xdr:colOff>655320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19" name="Check Box 16">
              <controlPr defaultSize="0" autoFill="0" autoLine="0" autoPict="0">
                <anchor moveWithCells="1">
                  <from>
                    <xdr:col>9</xdr:col>
                    <xdr:colOff>38100</xdr:colOff>
                    <xdr:row>24</xdr:row>
                    <xdr:rowOff>45720</xdr:rowOff>
                  </from>
                  <to>
                    <xdr:col>9</xdr:col>
                    <xdr:colOff>655320</xdr:colOff>
                    <xdr:row>24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K11"/>
  <sheetViews>
    <sheetView showGridLines="0" workbookViewId="0">
      <selection activeCell="E4" sqref="E4"/>
    </sheetView>
  </sheetViews>
  <sheetFormatPr defaultColWidth="9" defaultRowHeight="13.2" x14ac:dyDescent="0.2"/>
  <cols>
    <col min="1" max="3" width="9" style="3"/>
    <col min="4" max="4" width="5.88671875" style="3" customWidth="1"/>
    <col min="5" max="5" width="9" style="3"/>
    <col min="6" max="6" width="6.77734375" style="3" bestFit="1" customWidth="1"/>
    <col min="7" max="7" width="3.6640625" style="3" customWidth="1"/>
    <col min="8" max="8" width="9" style="3"/>
    <col min="9" max="9" width="7.33203125" style="3" customWidth="1"/>
    <col min="10" max="10" width="10.88671875" style="3" customWidth="1"/>
    <col min="11" max="16384" width="9" style="3"/>
  </cols>
  <sheetData>
    <row r="1" spans="1:11" ht="19.5" customHeight="1" x14ac:dyDescent="0.2">
      <c r="A1" s="193" t="str">
        <f>設定シート!B1&amp;"  参加申込書　計算書"</f>
        <v>第２３回千葉県中学生空手道選手権大会  参加申込書　計算書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3" spans="1:11" x14ac:dyDescent="0.2">
      <c r="A3" s="30"/>
      <c r="B3" s="30"/>
      <c r="C3" s="30"/>
    </row>
    <row r="4" spans="1:11" x14ac:dyDescent="0.2">
      <c r="B4" s="66" t="s">
        <v>53</v>
      </c>
      <c r="C4" s="91"/>
      <c r="D4" s="90"/>
      <c r="E4" s="1"/>
      <c r="F4" s="31" t="s">
        <v>39</v>
      </c>
      <c r="G4" s="31" t="s">
        <v>11</v>
      </c>
      <c r="H4" s="32">
        <v>5000</v>
      </c>
      <c r="I4" s="31" t="s">
        <v>12</v>
      </c>
      <c r="J4" s="32">
        <f>E4 * H4</f>
        <v>0</v>
      </c>
    </row>
    <row r="5" spans="1:11" x14ac:dyDescent="0.2">
      <c r="A5" s="89"/>
      <c r="B5" s="66" t="s">
        <v>54</v>
      </c>
      <c r="C5" s="91"/>
      <c r="D5" s="90"/>
      <c r="E5" s="1"/>
      <c r="F5" s="31" t="s">
        <v>39</v>
      </c>
      <c r="G5" s="31" t="s">
        <v>11</v>
      </c>
      <c r="H5" s="32">
        <v>5000</v>
      </c>
      <c r="I5" s="31" t="s">
        <v>12</v>
      </c>
      <c r="J5" s="32">
        <f>E5 * H5</f>
        <v>0</v>
      </c>
      <c r="K5" s="89"/>
    </row>
    <row r="6" spans="1:11" x14ac:dyDescent="0.2">
      <c r="B6" s="194"/>
      <c r="C6" s="194"/>
      <c r="D6" s="194"/>
      <c r="E6" s="2"/>
      <c r="F6" s="31"/>
      <c r="G6" s="31"/>
      <c r="H6" s="32"/>
      <c r="I6" s="31"/>
      <c r="J6" s="32"/>
    </row>
    <row r="7" spans="1:11" x14ac:dyDescent="0.2">
      <c r="B7" s="194"/>
      <c r="C7" s="194"/>
      <c r="D7" s="194"/>
      <c r="E7" s="33"/>
      <c r="F7" s="31"/>
      <c r="G7" s="31"/>
      <c r="H7" s="32"/>
      <c r="I7" s="31"/>
      <c r="J7" s="32"/>
    </row>
    <row r="8" spans="1:11" x14ac:dyDescent="0.2">
      <c r="B8" s="34"/>
      <c r="C8" s="34"/>
      <c r="D8" s="34"/>
      <c r="E8" s="34"/>
      <c r="F8" s="34"/>
      <c r="G8" s="34"/>
      <c r="H8" s="34"/>
      <c r="I8" s="34"/>
      <c r="J8" s="34"/>
    </row>
    <row r="9" spans="1:11" ht="13.8" thickBot="1" x14ac:dyDescent="0.25">
      <c r="B9" s="34"/>
      <c r="C9" s="192" t="s">
        <v>13</v>
      </c>
      <c r="D9" s="192"/>
      <c r="E9" s="35">
        <f>E4+E5</f>
        <v>0</v>
      </c>
      <c r="F9" s="34"/>
      <c r="G9" s="34"/>
      <c r="H9" s="192" t="s">
        <v>14</v>
      </c>
      <c r="I9" s="192"/>
      <c r="J9" s="36">
        <f>SUM(J4:J7)</f>
        <v>0</v>
      </c>
    </row>
    <row r="10" spans="1:11" ht="13.8" thickTop="1" x14ac:dyDescent="0.2"/>
    <row r="11" spans="1:11" x14ac:dyDescent="0.2">
      <c r="B11" s="3" t="s">
        <v>15</v>
      </c>
    </row>
  </sheetData>
  <sheetProtection password="C624" sheet="1" objects="1" scenarios="1" selectLockedCells="1"/>
  <mergeCells count="5">
    <mergeCell ref="C9:D9"/>
    <mergeCell ref="H9:I9"/>
    <mergeCell ref="A1:K1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申し込み書</vt:lpstr>
      <vt:lpstr>参加選手(形)</vt:lpstr>
      <vt:lpstr>参加選手(組手)</vt:lpstr>
      <vt:lpstr>試算書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kazz</dc:creator>
  <cp:lastModifiedBy>西立野洋介</cp:lastModifiedBy>
  <dcterms:created xsi:type="dcterms:W3CDTF">2017-08-22T14:31:10Z</dcterms:created>
  <dcterms:modified xsi:type="dcterms:W3CDTF">2018-03-11T22:01:24Z</dcterms:modified>
</cp:coreProperties>
</file>